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8.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codeName="EstaPastaDeTrabalho" hidePivotFieldList="1"/>
  <mc:AlternateContent xmlns:mc="http://schemas.openxmlformats.org/markup-compatibility/2006">
    <mc:Choice Requires="x15">
      <x15ac:absPath xmlns:x15ac="http://schemas.microsoft.com/office/spreadsheetml/2010/11/ac" url="https://votorantimindustrial-my.sharepoint.com/personal/bruna_bicalho_cba_com_br/Documents/Documentos/Relatórios anuais/"/>
    </mc:Choice>
  </mc:AlternateContent>
  <xr:revisionPtr revIDLastSave="482" documentId="13_ncr:1_{063320A5-C8EB-4BE1-9EF1-4FAFC34DBE7D}" xr6:coauthVersionLast="47" xr6:coauthVersionMax="47" xr10:uidLastSave="{53988989-46FA-4FA8-8C65-97C7D00E9308}"/>
  <bookViews>
    <workbookView xWindow="-110" yWindow="-110" windowWidth="19420" windowHeight="11500" tabRatio="809" firstSheet="7" activeTab="10" xr2:uid="{00000000-000D-0000-FFFF-FFFF00000000}"/>
  </bookViews>
  <sheets>
    <sheet name="CONTENTS" sheetId="57" r:id="rId1"/>
    <sheet name="MATERIALITY" sheetId="58" r:id="rId2"/>
    <sheet name="EMPLOYEES" sheetId="59" r:id="rId3"/>
    <sheet name="HEALTH, SAFETY AND WELL-BEING" sheetId="60" r:id="rId4"/>
    <sheet name="SOCIAL LEGACY" sheetId="61" r:id="rId5"/>
    <sheet name="HUMAN RIGHTS" sheetId="62" r:id="rId6"/>
    <sheet name="CLIMATE CHANGE" sheetId="56" r:id="rId7"/>
    <sheet name="RENEWABLE ENERGY &amp; EFFICIENCY" sheetId="42" r:id="rId8"/>
    <sheet name="BIODIVER. AND ECOS. SERV." sheetId="39" r:id="rId9"/>
    <sheet name="WATER RESOURCES " sheetId="67" r:id="rId10"/>
    <sheet name="WASTE AND CO-PRODUCTS" sheetId="35" r:id="rId11"/>
    <sheet name="DAM MANAGEMENT" sheetId="40" r:id="rId12"/>
    <sheet name="CIRCULAR ALUMINUM" sheetId="50" r:id="rId13"/>
    <sheet name="SUSTAINABLE VALUE CHAIN" sheetId="63" r:id="rId14"/>
    <sheet name="INNOVATION &amp; TECHNOLOGY" sheetId="64" r:id="rId15"/>
    <sheet name="POLICY INFLUENCE" sheetId="65" r:id="rId16"/>
    <sheet name="CORPORATE GOVERNANCE" sheetId="66" r:id="rId17"/>
  </sheets>
  <definedNames>
    <definedName name="_xlnm._FilterDatabase" localSheetId="4" hidden="1">'SOCIAL LEGACY'!$E$91:$E$118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 i="66" l="1"/>
  <c r="E107" i="66"/>
  <c r="F107" i="66"/>
  <c r="D107" i="66"/>
  <c r="H105" i="66"/>
  <c r="H106" i="66"/>
  <c r="H102" i="66"/>
  <c r="H103" i="66"/>
  <c r="H104" i="66"/>
  <c r="H99" i="66"/>
  <c r="H100" i="66"/>
  <c r="H101" i="66"/>
  <c r="H95" i="66"/>
  <c r="H96" i="66"/>
  <c r="H97" i="66"/>
  <c r="H98" i="66"/>
  <c r="H93" i="66"/>
  <c r="H94" i="66"/>
  <c r="H90" i="66"/>
  <c r="H91" i="66"/>
  <c r="H92" i="66"/>
  <c r="H87" i="66"/>
  <c r="H88" i="66"/>
  <c r="H89" i="66"/>
  <c r="H85" i="66"/>
  <c r="H86" i="66"/>
  <c r="H84" i="66"/>
  <c r="H107" i="66" l="1"/>
  <c r="E108" i="66" s="1"/>
  <c r="Z55" i="67"/>
  <c r="AA55" i="67"/>
  <c r="AB55" i="67"/>
  <c r="AC55" i="67"/>
  <c r="AD55" i="67"/>
  <c r="U55" i="67"/>
  <c r="V55" i="67"/>
  <c r="W55" i="67"/>
  <c r="X55" i="67"/>
  <c r="Y55" i="67"/>
  <c r="O55" i="67"/>
  <c r="P55" i="67"/>
  <c r="Q55" i="67"/>
  <c r="R55" i="67"/>
  <c r="S55" i="67"/>
  <c r="T55" i="67"/>
  <c r="J55" i="67"/>
  <c r="K55" i="67"/>
  <c r="L55" i="67"/>
  <c r="M55" i="67"/>
  <c r="N55" i="67"/>
  <c r="F55" i="67"/>
  <c r="G55" i="67"/>
  <c r="H55" i="67"/>
  <c r="I55" i="67"/>
  <c r="E55" i="67"/>
  <c r="K285" i="59"/>
  <c r="AD46" i="67"/>
  <c r="AD72" i="67"/>
  <c r="AC73" i="67"/>
  <c r="AC72" i="67"/>
  <c r="AC71" i="67"/>
  <c r="AC82" i="67"/>
  <c r="AC80" i="67"/>
  <c r="AB80" i="67"/>
  <c r="AC79" i="67"/>
  <c r="AB79" i="67"/>
  <c r="AC77" i="67"/>
  <c r="AB77" i="67"/>
  <c r="AC76" i="67"/>
  <c r="AB76" i="67"/>
  <c r="AC74" i="67"/>
  <c r="AB74" i="67"/>
  <c r="AB72" i="67"/>
  <c r="X46" i="67"/>
  <c r="X53" i="67" s="1"/>
  <c r="G58" i="42"/>
  <c r="F31" i="42"/>
  <c r="Y44" i="35"/>
  <c r="Z44" i="35"/>
  <c r="AA44" i="35"/>
  <c r="AB44" i="35"/>
  <c r="AC44" i="35"/>
  <c r="X44" i="35"/>
  <c r="AB38" i="35"/>
  <c r="AC38" i="35"/>
  <c r="Y38" i="35"/>
  <c r="Z38" i="35"/>
  <c r="AA38" i="35"/>
  <c r="X38" i="35"/>
  <c r="AC20" i="35"/>
  <c r="AC19" i="35"/>
  <c r="AC18" i="35"/>
  <c r="AB20" i="35"/>
  <c r="AB19" i="35"/>
  <c r="AB18" i="35"/>
  <c r="Y21" i="35"/>
  <c r="Z21" i="35"/>
  <c r="AA21" i="35"/>
  <c r="X21" i="35"/>
  <c r="Y26" i="35"/>
  <c r="Z26" i="35"/>
  <c r="AA26" i="35"/>
  <c r="X26" i="35"/>
  <c r="AC26" i="35"/>
  <c r="AB26" i="35"/>
  <c r="G37" i="60"/>
  <c r="S28" i="64"/>
  <c r="S27" i="64"/>
  <c r="S26" i="64"/>
  <c r="G47" i="62"/>
  <c r="K304" i="59"/>
  <c r="K303" i="59"/>
  <c r="K302" i="59"/>
  <c r="K294" i="59"/>
  <c r="K293" i="59"/>
  <c r="K292" i="59"/>
  <c r="K284" i="59"/>
  <c r="J21" i="42"/>
  <c r="J20" i="42"/>
  <c r="O19" i="42"/>
  <c r="N19" i="42"/>
  <c r="N21" i="42" s="1"/>
  <c r="J19" i="42"/>
  <c r="P18" i="42"/>
  <c r="J18" i="42"/>
  <c r="P17" i="42"/>
  <c r="J17" i="42"/>
  <c r="D108" i="66" l="1"/>
  <c r="H108" i="66"/>
  <c r="G108" i="66"/>
  <c r="F108" i="66"/>
  <c r="AC21" i="35"/>
  <c r="X27" i="35" s="1"/>
  <c r="AB21" i="35"/>
  <c r="P19" i="42"/>
  <c r="P21" i="42" s="1"/>
  <c r="AD74" i="67"/>
  <c r="AD76" i="67"/>
  <c r="AD77" i="67"/>
  <c r="AD79" i="67"/>
  <c r="AD80" i="67"/>
  <c r="X45" i="35"/>
</calcChain>
</file>

<file path=xl/sharedStrings.xml><?xml version="1.0" encoding="utf-8"?>
<sst xmlns="http://schemas.openxmlformats.org/spreadsheetml/2006/main" count="3807" uniqueCount="1411">
  <si>
    <r>
      <rPr>
        <b/>
        <sz val="12"/>
        <color rgb="FF17D4E8"/>
        <rFont val="Verdana bold"/>
      </rPr>
      <t>GRI 3-3.</t>
    </r>
    <r>
      <rPr>
        <b/>
        <sz val="12"/>
        <color rgb="FF113CEA"/>
        <rFont val="Verdana bold"/>
        <family val="2"/>
      </rPr>
      <t xml:space="preserve"> Management of Material Topics</t>
    </r>
  </si>
  <si>
    <t>Material topic</t>
  </si>
  <si>
    <t>﻿Description</t>
  </si>
  <si>
    <t>Related impacts</t>
  </si>
  <si>
    <t>2030 ESG Strategy lever</t>
  </si>
  <si>
    <t>Biodiversity and ecosystems</t>
  </si>
  <si>
    <t>- Protecting, preserving, restoring and rehabilitating biodiversity and ecosystems, ensuring the efficient use of natural resources and safeguard ecosystem services at operational sites. Managing risks (physical and transitional) associated with biodiversity degradation and ecosystem services</t>
  </si>
  <si>
    <t>Positive impacts associated with this topic include increased biodiversity, preservation of ecosystem services, expansion of wildlife corridors, scientific research, stewardship of private sustainable development reserves, and stakeholder engagement. Potential negative impacts include land-use changes and shifts in ecosystem dynamics related to the development, operation, or expansion of hydropower plants, wind farms, and mining projects, as well as a potential decline in ecosystem services.</t>
  </si>
  <si>
    <t>4. Natural resources</t>
  </si>
  <si>
    <t>Circular aluminum</t>
  </si>
  <si>
    <t>- Expanding aluminum reuse, recycling and recovery, including industrial and end-of-life scrap, and developing the recycling value chain for both carton and flexible packaging</t>
  </si>
  <si>
    <t>Positive impacts include improved aluminum scrap utilization and efficiency, job creation, and increased participation of cooperatives in the recycling value chain—reducing social vulnerability. Potential negative impacts include improper scrap management across the recycling value chain, which may lead to risks such as human rights violations and non-compliance with labor standards.</t>
  </si>
  <si>
    <t>3. Circular aluminum</t>
  </si>
  <si>
    <t>Renewable energy and energy efficiency</t>
  </si>
  <si>
    <t>- Expanding renewable energy generation and use, reducing energy consumption and optimizing energy management in operations</t>
  </si>
  <si>
    <t>Positive impacts include the wholly- and jointly-owned renewable energy assets; traceable, renewable electricity sourced externally; and greater operational efficiency through lower electricity and fuel consumption. A potential negative impact is the high energy intensity of certain operations. The Company works to mitigate these impacts by expanding the share of clean energy in its energy mix and advancing energy efficiency initiatives.</t>
  </si>
  <si>
    <t>2. Renewable energy</t>
  </si>
  <si>
    <t>Innovation, technology, and digital</t>
  </si>
  <si>
    <t>- Investing in research and development to increase adaptability to evolving market dynamics and new business models, including the continuous improvement of existing products and funding for scientific research</t>
  </si>
  <si>
    <t>Positive impacts include: contributions to the development of more sustainable and efficient technologies in the aluminum industry; operational efficiencies and new business opportunities created by internal innovation; employee engagement and training through digital platforms; and mitigation of adverse impacts through technology-driven solutions. Potential negative impacts include challenges in deploying technology to improve internal process efficiency and/or a potential decrease in stakeholder satisfaction due to reliance on outdated technologies, tools and processes.</t>
  </si>
  <si>
    <t>N/A</t>
  </si>
  <si>
    <t>Climate change</t>
  </si>
  <si>
    <t>- Managing Greenhouse Gas (GHG) emissions from direct (Scope 1) and indirect (Scopes 2 and 3) activities
- Managing (physical and transition) risks and opportunities related to climate change</t>
  </si>
  <si>
    <t>Positive impacts include decarbonization initiatives, active engagement with the value chain, and increased city resilience through programs such as AGP Climate Action. Potential negative impacts include Scope 1, 2 and 3 greenhouse gas emissions.</t>
  </si>
  <si>
    <t>1. Climate change</t>
  </si>
  <si>
    <t>Water</t>
  </si>
  <si>
    <t>- Managing impacts from CBA operations on water resources as a result of water withdrawals and effluent discharge</t>
  </si>
  <si>
    <t>Positive impacts include local community awareness programs and water security initiatives, including water-saving programs and reservoir management by CBA’s Generation Operations Center to mitigate flood risks during high rainfall events. CBA-operated reservoirs are governed by operating rules that ensure controlled use of water for power generation while minimizing impacts from extended droughts and ensuring water availability during critical periods. Potential negative impacts include water consumption in water-stressed regions and the potential for contamination of water bodies.</t>
  </si>
  <si>
    <t>Waste and co-products</t>
  </si>
  <si>
    <t>- Management of hazardous and non-hazardous waste</t>
  </si>
  <si>
    <t>The positive impact of this topic includes an increase in the number of co-products generated, reducing waste generation and the Company’s carbon footprint. As a potential negative impact, a hypothetical contribution to the accumulation of hazardous and non-hazardous waste in landfills was identified, as well as the potential for soil and water resource contamination due to improper disposal.</t>
  </si>
  <si>
    <t>5. Dams</t>
  </si>
  <si>
    <t>Dams</t>
  </si>
  <si>
    <t>- Management of CBA’s bauxite residue, mine tailings, water storage, and hydroelectric dams, ensuring the safety and integrity of each dam and its downstream communities while minimizing material disposal</t>
  </si>
  <si>
    <t>Potential negative impacts include the risk of environmental and social damage in the event of a dam breach and limited emergency response capacity. The Company has a record of zero incidents involving any of its dams throughout its operational history.</t>
  </si>
  <si>
    <t>Diversity, equity and inclusion</t>
  </si>
  <si>
    <t>- Creating a diverse workplace by fostering equal opportunity and inclusion across race, gender, age, background, disability, and sexual orientation, while also encouraging diversity and representation</t>
  </si>
  <si>
    <t>Positive impacts include the inclusion and empowerment of historically underrepresented groups in the workforce, and engagement and investment in the supply chain to reduce inequalities through the Company’s Sustainable Procurement Program. Potential negative impacts include low representation of women and minority groups in leadership positions, and potential cases of discrimination toward these groups. The Company supports equitable access to leadership through a wide range of programs, implements awareness and education initiatives, and encourages the use of its Ethics Hotline—a toll-free channel for reporting violations of the Company’s Code of Conduct.</t>
  </si>
  <si>
    <t>6. Valuing people</t>
  </si>
  <si>
    <t>Supply chain management</t>
  </si>
  <si>
    <t>- Requiring, managing and enforcing high standards of supplier quality, including environmental and human rights requirements in procuring goods and services</t>
  </si>
  <si>
    <t>Potential negative impacts include human rights or environmental violations within the supply chain. The Company applies a range of measures to mitigate these risks, with positive impacts such as the development of local suppliers and the cascading of social and environmental best practices along the supply chain.</t>
  </si>
  <si>
    <t>8. Sustainable value chain</t>
  </si>
  <si>
    <t>Community engagement and local development</t>
  </si>
  <si>
    <t>- Engaging with communities through enhanced communication channels and impact management, while fostering local social and economic development and leveraging private social investment to create a promising legacy
- Ensuring the preservation of culturally significant resources for local peoples</t>
  </si>
  <si>
    <t>Positive impacts include direct contributions to local social and economic development and improved community well-being as a result of the Company’s initiatives. Potential negative impacts include strained community relations, possible resettlements linked to new operations, and emerging social, cultural, or economic conflicts. The Company has an active listening strategy and social programs aimed at mitigating these risks.</t>
  </si>
  <si>
    <t>7. Social legacy</t>
  </si>
  <si>
    <r>
      <rPr>
        <b/>
        <sz val="10"/>
        <color rgb="FF000000"/>
        <rFont val="Verdana"/>
        <family val="2"/>
      </rPr>
      <t>Note</t>
    </r>
    <r>
      <rPr>
        <sz val="10"/>
        <color rgb="FF000000"/>
        <rFont val="Verdana"/>
        <family val="2"/>
      </rPr>
      <t xml:space="preserve">: A number of topics have been renamed relative to the previous materiality assessment. “Climate strategy” has been updated to “Climate change,” and “Biodiversity and ecosystem services” has been renamed to “Biodiversity and ecosystems”. The topics “Ethics, integrity and compliance”, “Risk and crisis management”, and "Transparency and stakeholder engagement” are considered cross-cutting and ongoing topics and are managed accordingly within the Company’s governance structure. </t>
    </r>
    <r>
      <rPr>
        <sz val="10"/>
        <color rgb="FF0FD2E7"/>
        <rFont val="Verdana"/>
        <family val="2"/>
      </rPr>
      <t>GRI 3-2</t>
    </r>
  </si>
  <si>
    <r>
      <rPr>
        <b/>
        <sz val="12"/>
        <color rgb="FF17D4E8"/>
        <rFont val="Verdana"/>
        <family val="2"/>
      </rPr>
      <t>GRI 2-7.</t>
    </r>
    <r>
      <rPr>
        <b/>
        <sz val="12"/>
        <color rgb="FF17D4E8"/>
        <rFont val="Verdana"/>
        <family val="2"/>
      </rPr>
      <t xml:space="preserve"> </t>
    </r>
    <r>
      <rPr>
        <b/>
        <sz val="12"/>
        <color rgb="FF113CEA"/>
        <rFont val="Verdana"/>
        <family val="2"/>
      </rPr>
      <t xml:space="preserve">Employees | </t>
    </r>
    <r>
      <rPr>
        <b/>
        <sz val="12"/>
        <color rgb="FF17D4E8"/>
        <rFont val="Verdana"/>
        <family val="2"/>
      </rPr>
      <t>SASB EM-MM-000.B</t>
    </r>
    <r>
      <rPr>
        <b/>
        <sz val="12"/>
        <color rgb="FF113CEA"/>
        <rFont val="Verdana"/>
        <family val="2"/>
      </rPr>
      <t xml:space="preserve"> Total number of employees</t>
    </r>
  </si>
  <si>
    <t>Number of employees by gender</t>
  </si>
  <si>
    <t> </t>
  </si>
  <si>
    <t>Men</t>
  </si>
  <si>
    <t>Women</t>
  </si>
  <si>
    <t>Total</t>
  </si>
  <si>
    <t>Other</t>
  </si>
  <si>
    <t>Not reported</t>
  </si>
  <si>
    <t>Total number of employees</t>
  </si>
  <si>
    <t>Number of permanent employees</t>
  </si>
  <si>
    <t>Number of temporary employees</t>
  </si>
  <si>
    <t>Number of full-time employees</t>
  </si>
  <si>
    <t>Number of local employees</t>
  </si>
  <si>
    <t>NAv</t>
  </si>
  <si>
    <r>
      <rPr>
        <b/>
        <sz val="10"/>
        <color rgb="FF000000"/>
        <rFont val="Verdana"/>
        <family val="2"/>
      </rPr>
      <t>Note 1:</t>
    </r>
    <r>
      <rPr>
        <sz val="10"/>
        <color rgb="FF000000"/>
        <rFont val="Verdana"/>
        <family val="2"/>
      </rPr>
      <t xml:space="preserve"> This disclosure is inclusive of employees from all businesses and operations, including Niquelândia (GO), Barro Alto (GO) and Legado Verdes do Cerrado (GO), as well as members of the Board of Directors.
</t>
    </r>
    <r>
      <rPr>
        <b/>
        <sz val="10"/>
        <color rgb="FF000000"/>
        <rFont val="Verdana"/>
        <family val="2"/>
      </rPr>
      <t>Note 2:</t>
    </r>
    <r>
      <rPr>
        <sz val="10"/>
        <color rgb="FF000000"/>
        <rFont val="Verdana"/>
        <family val="2"/>
      </rPr>
      <t xml:space="preserve"> The data was compiled using a direct count of employees recorded in payroll as of the final business day of 2024.
</t>
    </r>
    <r>
      <rPr>
        <b/>
        <sz val="10"/>
        <color rgb="FF000000"/>
        <rFont val="Verdana"/>
        <family val="2"/>
      </rPr>
      <t>Note 3:</t>
    </r>
    <r>
      <rPr>
        <sz val="10"/>
        <color rgb="FF000000"/>
        <rFont val="Verdana"/>
        <family val="2"/>
      </rPr>
      <t xml:space="preserve"> All employees work full time and there are no non-guaranteed hours employees, i.e. employees without a guaranteed minimum or fixed number of working hours per day, week or month. CBA does not have temporary for part-time employees.
</t>
    </r>
    <r>
      <rPr>
        <b/>
        <sz val="10"/>
        <color rgb="FF000000"/>
        <rFont val="Verdana"/>
        <family val="2"/>
      </rPr>
      <t>Note 4:</t>
    </r>
    <r>
      <rPr>
        <sz val="10"/>
        <color rgb="FF000000"/>
        <rFont val="Verdana"/>
        <family val="2"/>
      </rPr>
      <t xml:space="preserve"> Local is defined as municipalities in which CBA has operations and adjacent municipalities.</t>
    </r>
  </si>
  <si>
    <t>Employees and Committee members by region</t>
  </si>
  <si>
    <t>Category</t>
  </si>
  <si>
    <t>Region</t>
  </si>
  <si>
    <t xml:space="preserve"> Number of employees </t>
  </si>
  <si>
    <t xml:space="preserve"> Northeast </t>
  </si>
  <si>
    <t xml:space="preserve"> Midwest </t>
  </si>
  <si>
    <t xml:space="preserve"> Southeast </t>
  </si>
  <si>
    <t xml:space="preserve"> South </t>
  </si>
  <si>
    <t xml:space="preserve"> Total </t>
  </si>
  <si>
    <t xml:space="preserve"> Number of permanent employees </t>
  </si>
  <si>
    <t xml:space="preserve"> Number of temporary employees</t>
  </si>
  <si>
    <t xml:space="preserve"> Number of full-time employees </t>
  </si>
  <si>
    <t xml:space="preserve"> Number of local employees </t>
  </si>
  <si>
    <t xml:space="preserve"> NAv </t>
  </si>
  <si>
    <r>
      <rPr>
        <b/>
        <sz val="10"/>
        <color rgb="FF000000"/>
        <rFont val="Verdana"/>
        <family val="2"/>
      </rPr>
      <t>Note 1:</t>
    </r>
    <r>
      <rPr>
        <sz val="10"/>
        <color rgb="FF000000"/>
        <rFont val="Verdana"/>
        <family val="2"/>
      </rPr>
      <t xml:space="preserve"> This disclosure is inclusive of employees from all businesses and operations, including Niquelândia (GO), Barro Alto (GO) and Legado Verdes do Cerrado (GO), as well as members of the Board of Directors. CBA has no operations in the North of Brazil.
</t>
    </r>
    <r>
      <rPr>
        <b/>
        <sz val="10"/>
        <color rgb="FF000000"/>
        <rFont val="Verdana"/>
        <family val="2"/>
      </rPr>
      <t>Note 2:</t>
    </r>
    <r>
      <rPr>
        <sz val="10"/>
        <color rgb="FF000000"/>
        <rFont val="Verdana"/>
        <family val="2"/>
      </rPr>
      <t xml:space="preserve"> The number of local employees was first reported in 2023 and therefore data is not available for previous years. Local is defined as municipalities in which CBA has operations and adjacent municipalities.</t>
    </r>
  </si>
  <si>
    <r>
      <rPr>
        <b/>
        <sz val="12"/>
        <color rgb="FF0FD2E7"/>
        <rFont val="Verdana"/>
        <family val="2"/>
      </rPr>
      <t>GRI 2-8.</t>
    </r>
    <r>
      <rPr>
        <b/>
        <sz val="12"/>
        <color rgb="FF0FD2E7"/>
        <rFont val="Verdana"/>
        <family val="2"/>
      </rPr>
      <t xml:space="preserve"> </t>
    </r>
    <r>
      <rPr>
        <b/>
        <sz val="12"/>
        <color rgb="FF113CEA"/>
        <rFont val="Verdana"/>
        <family val="2"/>
      </rPr>
      <t>Workers who are not employees</t>
    </r>
  </si>
  <si>
    <t>Number of employees</t>
  </si>
  <si>
    <t>Total direct employees</t>
  </si>
  <si>
    <t>Total number of fixed third-party employees</t>
  </si>
  <si>
    <t>Total number of mobile third-party employees</t>
  </si>
  <si>
    <t>Total number of contractors (fixed + mobile)</t>
  </si>
  <si>
    <t>Total (employees + contractors)</t>
  </si>
  <si>
    <t>Percent contractors</t>
  </si>
  <si>
    <r>
      <rPr>
        <b/>
        <sz val="10"/>
        <color rgb="FF000000"/>
        <rFont val="Verdana"/>
        <family val="2"/>
      </rPr>
      <t>Note:</t>
    </r>
    <r>
      <rPr>
        <sz val="10"/>
        <color rgb="FF000000"/>
        <rFont val="Verdana"/>
        <family val="2"/>
      </rPr>
      <t xml:space="preserve"> </t>
    </r>
    <r>
      <rPr>
        <sz val="10"/>
        <color rgb="FF000000"/>
        <rFont val="Verdana"/>
        <family val="2"/>
      </rPr>
      <t>This disclosure is inclusive of employees from all businesses and operations, including Niquelândia (GO), Barro Alto (GO) and Legado Verdes do Cerrado (GO), as well as members of the Board of Directors.</t>
    </r>
  </si>
  <si>
    <r>
      <rPr>
        <b/>
        <sz val="12"/>
        <color rgb="FF17D4E8"/>
        <rFont val="Verdana"/>
        <family val="2"/>
      </rPr>
      <t>GRI 405-1.</t>
    </r>
    <r>
      <rPr>
        <b/>
        <sz val="12"/>
        <color rgb="FF113CEA"/>
        <rFont val="Verdana"/>
        <family val="2"/>
      </rPr>
      <t xml:space="preserve"> </t>
    </r>
    <r>
      <rPr>
        <b/>
        <sz val="12"/>
        <color rgb="FF113CEA"/>
        <rFont val="Verdana"/>
        <family val="2"/>
      </rPr>
      <t>Diversity of governance bodies and employees</t>
    </r>
  </si>
  <si>
    <t>Number of governance body members by race in 2024</t>
  </si>
  <si>
    <t>Asian</t>
  </si>
  <si>
    <t>Caucasian</t>
  </si>
  <si>
    <t>Indigenous</t>
  </si>
  <si>
    <t>Brown</t>
  </si>
  <si>
    <t>Black</t>
  </si>
  <si>
    <t>Not stated</t>
  </si>
  <si>
    <t>Governance Bodies</t>
  </si>
  <si>
    <t>Executive Board</t>
  </si>
  <si>
    <r>
      <rPr>
        <b/>
        <sz val="10"/>
        <color rgb="FF000000"/>
        <rFont val="Verdana"/>
        <family val="2"/>
      </rPr>
      <t>Note:</t>
    </r>
    <r>
      <rPr>
        <b/>
        <sz val="10"/>
        <color rgb="FF000000"/>
        <rFont val="Verdana"/>
        <family val="2"/>
      </rPr>
      <t xml:space="preserve"> </t>
    </r>
    <r>
      <rPr>
        <sz val="10"/>
        <color rgb="FF000000"/>
        <rFont val="Verdana"/>
        <family val="2"/>
      </rPr>
      <t>Governance bodies include members of the Board of Directors and its Advisory Committees.</t>
    </r>
  </si>
  <si>
    <t> Percentage of employees and Committee members by employee category, gender and age group</t>
  </si>
  <si>
    <t>Employee category</t>
  </si>
  <si>
    <t>Gender/Age group</t>
  </si>
  <si>
    <t xml:space="preserve"> Apprentices </t>
  </si>
  <si>
    <t>&lt;30</t>
  </si>
  <si>
    <t>30-50</t>
  </si>
  <si>
    <t>&gt;50</t>
  </si>
  <si>
    <t>Not disclosed</t>
  </si>
  <si>
    <t xml:space="preserve"> Interns </t>
  </si>
  <si>
    <t xml:space="preserve"> Operational </t>
  </si>
  <si>
    <t xml:space="preserve"> Technician/Analyst/Supervisor </t>
  </si>
  <si>
    <t xml:space="preserve"> Coordinator/Consultant </t>
  </si>
  <si>
    <t xml:space="preserve"> Manager/General manager </t>
  </si>
  <si>
    <t>Executive/CEO</t>
  </si>
  <si>
    <t xml:space="preserve"> Total workforce </t>
  </si>
  <si>
    <t xml:space="preserve"> Governance body members </t>
  </si>
  <si>
    <r>
      <rPr>
        <b/>
        <sz val="10"/>
        <color rgb="FF000000"/>
        <rFont val="Verdana"/>
        <family val="2"/>
      </rPr>
      <t>Note 1:</t>
    </r>
    <r>
      <rPr>
        <sz val="10"/>
        <color rgb="FF000000"/>
        <rFont val="Verdana"/>
        <family val="2"/>
      </rPr>
      <t xml:space="preserve"> </t>
    </r>
    <r>
      <rPr>
        <sz val="10"/>
        <color rgb="FF000000"/>
        <rFont val="Verdana"/>
        <family val="2"/>
      </rPr>
      <t>This disclosure is inclusive of employees from all businesses and operations, including Niquelândia (GO), Barro Alto (GO) and Legado Verdes do Cerrado (GO).</t>
    </r>
  </si>
  <si>
    <r>
      <rPr>
        <b/>
        <sz val="10"/>
        <color rgb="FF000000"/>
        <rFont val="Verdana"/>
        <family val="2"/>
      </rPr>
      <t>Note 2:</t>
    </r>
    <r>
      <rPr>
        <sz val="10"/>
        <color rgb="FF000000"/>
        <rFont val="Verdana"/>
        <family val="2"/>
      </rPr>
      <t xml:space="preserve"> </t>
    </r>
    <r>
      <rPr>
        <sz val="10"/>
        <color rgb="FF000000"/>
        <rFont val="Verdana"/>
        <family val="2"/>
      </rPr>
      <t>Governance bodies include members of the Board of Directors and its Advisory Committees.</t>
    </r>
  </si>
  <si>
    <t>Percentage of workforce by employee category and race</t>
  </si>
  <si>
    <t>White</t>
  </si>
  <si>
    <t>Manager/General manager</t>
  </si>
  <si>
    <t>Coordinator/Consultant</t>
  </si>
  <si>
    <t>Technician/Analyst/Supervisor</t>
  </si>
  <si>
    <t>Operational</t>
  </si>
  <si>
    <t>Interns</t>
  </si>
  <si>
    <t>Apprentices</t>
  </si>
  <si>
    <t>Total workforce</t>
  </si>
  <si>
    <r>
      <rPr>
        <b/>
        <sz val="10"/>
        <color rgb="FF000000"/>
        <rFont val="Verdana"/>
        <family val="2"/>
      </rPr>
      <t>Note 2:</t>
    </r>
    <r>
      <rPr>
        <b/>
        <sz val="10"/>
        <color rgb="FF000000"/>
        <rFont val="Verdana"/>
        <family val="2"/>
      </rPr>
      <t xml:space="preserve"> </t>
    </r>
    <r>
      <rPr>
        <sz val="10"/>
        <color rgb="FF000000"/>
        <rFont val="Verdana"/>
        <family val="2"/>
      </rPr>
      <t>The percentage of employees by race began to be reported in 2023; therefore, data for previous years is not available.</t>
    </r>
  </si>
  <si>
    <r>
      <rPr>
        <b/>
        <sz val="12"/>
        <color rgb="FF0FD2E7"/>
        <rFont val="Verdana"/>
        <family val="2"/>
      </rPr>
      <t>CBA-33.</t>
    </r>
    <r>
      <rPr>
        <b/>
        <sz val="12"/>
        <color rgb="FF113CEA"/>
        <rFont val="Verdana"/>
        <family val="2"/>
      </rPr>
      <t xml:space="preserve"> </t>
    </r>
    <r>
      <rPr>
        <b/>
        <sz val="12"/>
        <color rgb="FF113CEA"/>
        <rFont val="Verdana"/>
        <family val="2"/>
      </rPr>
      <t>Workforce by race/ethnicity and nationality</t>
    </r>
  </si>
  <si>
    <t>Discrimination</t>
  </si>
  <si>
    <t>Share of total workforce (as a % of total workforce)</t>
  </si>
  <si>
    <t>Share of management positions, including junior, middle and senior management (as a % of total management positions)</t>
  </si>
  <si>
    <t>NA</t>
  </si>
  <si>
    <r>
      <rPr>
        <b/>
        <sz val="10"/>
        <color rgb="FF000000"/>
        <rFont val="Verdana"/>
        <family val="2"/>
      </rPr>
      <t>Note 1:</t>
    </r>
    <r>
      <rPr>
        <sz val="10"/>
        <color rgb="FF000000"/>
        <rFont val="Verdana"/>
        <family val="2"/>
      </rPr>
      <t xml:space="preserve"> </t>
    </r>
    <r>
      <rPr>
        <sz val="10"/>
        <color rgb="FF000000"/>
        <rFont val="Verdana"/>
        <family val="2"/>
      </rPr>
      <t>This disclosure is inclusive of employees from all businesses and operations, including Niquelândia (GO), Barro Alto (GO) and Legado Verdes do Cerrado (GO).</t>
    </r>
    <r>
      <rPr>
        <sz val="10"/>
        <color rgb="FF000000"/>
        <rFont val="Verdana"/>
        <family val="2"/>
      </rPr>
      <t xml:space="preserve">
</t>
    </r>
    <r>
      <rPr>
        <b/>
        <sz val="10"/>
        <color rgb="FF000000"/>
        <rFont val="Verdana"/>
        <family val="2"/>
      </rPr>
      <t>Note 2:</t>
    </r>
    <r>
      <rPr>
        <sz val="10"/>
        <color rgb="FF000000"/>
        <rFont val="Verdana"/>
        <family val="2"/>
      </rPr>
      <t xml:space="preserve"> </t>
    </r>
    <r>
      <rPr>
        <sz val="10"/>
        <color rgb="FF000000"/>
        <rFont val="Verdana"/>
        <family val="2"/>
      </rPr>
      <t>Total workforce indicates the percentage of employees of that race out of the workforce.</t>
    </r>
    <r>
      <rPr>
        <sz val="10"/>
        <color rgb="FF000000"/>
        <rFont val="Verdana"/>
        <family val="2"/>
      </rPr>
      <t xml:space="preserve"> </t>
    </r>
    <r>
      <rPr>
        <sz val="10"/>
        <color rgb="FF000000"/>
        <rFont val="Verdana"/>
        <family val="2"/>
      </rPr>
      <t>The Management position column indicates employees in Junior, Middle and Senior Manager positions as a percentage out of total employees in management positions.</t>
    </r>
    <r>
      <rPr>
        <sz val="10"/>
        <color rgb="FF000000"/>
        <rFont val="Verdana"/>
        <family val="2"/>
      </rPr>
      <t xml:space="preserve">
</t>
    </r>
    <r>
      <rPr>
        <b/>
        <sz val="10"/>
        <color rgb="FF000000"/>
        <rFont val="Verdana"/>
        <family val="2"/>
      </rPr>
      <t>Note 3:</t>
    </r>
    <r>
      <rPr>
        <sz val="10"/>
        <color rgb="FF000000"/>
        <rFont val="Verdana"/>
        <family val="2"/>
      </rPr>
      <t xml:space="preserve"> </t>
    </r>
    <r>
      <rPr>
        <sz val="10"/>
        <color rgb="FF000000"/>
        <rFont val="Verdana"/>
        <family val="2"/>
      </rPr>
      <t>In 2023, data for Asian and Indigenous ethnicities were not disclosed and were categorized as “Others.”</t>
    </r>
    <r>
      <rPr>
        <sz val="10"/>
        <color rgb="FF000000"/>
        <rFont val="Verdana"/>
        <family val="2"/>
      </rPr>
      <t xml:space="preserve"> </t>
    </r>
    <r>
      <rPr>
        <sz val="10"/>
        <color rgb="FF000000"/>
        <rFont val="Verdana"/>
        <family val="2"/>
      </rPr>
      <t>For 2024, these categories have been stated separately; therefore, there are no employees classified under “Other.”</t>
    </r>
    <r>
      <rPr>
        <sz val="10"/>
        <color rgb="FF000000"/>
        <rFont val="Verdana"/>
        <family val="2"/>
      </rPr>
      <t xml:space="preserve"> </t>
    </r>
  </si>
  <si>
    <r>
      <rPr>
        <b/>
        <sz val="12"/>
        <color rgb="FF0FD2E7"/>
        <rFont val="Verdana"/>
        <family val="2"/>
      </rPr>
      <t>CBA-32.</t>
    </r>
    <r>
      <rPr>
        <b/>
        <sz val="12"/>
        <color rgb="FF113CEA"/>
        <rFont val="Verdana"/>
        <family val="2"/>
      </rPr>
      <t xml:space="preserve"> </t>
    </r>
    <r>
      <rPr>
        <b/>
        <sz val="12"/>
        <color rgb="FF113CEA"/>
        <rFont val="Verdana"/>
        <family val="2"/>
      </rPr>
      <t>Workforce by gender</t>
    </r>
    <r>
      <rPr>
        <b/>
        <sz val="12"/>
        <color rgb="FF113CEA"/>
        <rFont val="Verdana"/>
        <family val="2"/>
      </rPr>
      <t xml:space="preserve"> </t>
    </r>
  </si>
  <si>
    <t>Diversity disclosure</t>
  </si>
  <si>
    <t>Percent (0 - 100 %)</t>
  </si>
  <si>
    <t>Public target</t>
  </si>
  <si>
    <t>Target year</t>
  </si>
  <si>
    <t>Percentage of women in total workforce (as a % of total workforce)</t>
  </si>
  <si>
    <t>Percentage of women in total management positions, including junior, middle and senior management (as a % of total management positions)</t>
  </si>
  <si>
    <t>Percentage of women in junior management positions, i.e. entry-level management positions (% of total junior management positions)</t>
  </si>
  <si>
    <t>Percentage of women in senior management positions, i.e. at most two levels away from the CEO or comparable positions (as a % of total senior management positions)</t>
  </si>
  <si>
    <t>Percentage of women in revenue-generating management positions (e.g., sales, excluding supporting roles like HR, IT, Legal, etc.) as a % of total revenue-generating management positions</t>
  </si>
  <si>
    <t>Percentage of women in STEM positions (as a % of total STEM positions)</t>
  </si>
  <si>
    <r>
      <rPr>
        <b/>
        <sz val="12"/>
        <color rgb="FF0FD2E7"/>
        <rFont val="Verdana"/>
        <family val="2"/>
      </rPr>
      <t>CBA-31.</t>
    </r>
    <r>
      <rPr>
        <b/>
        <sz val="12"/>
        <color rgb="FF113CEA"/>
        <rFont val="Verdana"/>
        <family val="2"/>
      </rPr>
      <t xml:space="preserve"> </t>
    </r>
    <r>
      <rPr>
        <b/>
        <sz val="12"/>
        <color rgb="FF113CEA"/>
        <rFont val="Verdana"/>
        <family val="2"/>
      </rPr>
      <t>Diversity in the Board of Directors</t>
    </r>
  </si>
  <si>
    <t>The Company has a comprehensive Diversity, Equity, and Inclusion Policy, along with a Nomination Policy that mandates consideration of diverse factors—including expertise, experience, behavior, cultural background, age, and gender—in the selection of Board of Directors members. This ensures that CBA benefits from a wide range of perspectives, increasing confidence and quality in decision-making. In addition, knowledge about Sustainability is considered a plus in selecting directors. Both policies are available on CBA’s Investor Relations website: https://ri.cba.com.br/en/esg/bylaws-and-policies/</t>
  </si>
  <si>
    <t>Remuneration</t>
  </si>
  <si>
    <r>
      <rPr>
        <b/>
        <sz val="12"/>
        <color rgb="FF0FD2E7"/>
        <rFont val="Verdana"/>
        <family val="2"/>
      </rPr>
      <t>GRI 2-20.</t>
    </r>
    <r>
      <rPr>
        <b/>
        <sz val="12"/>
        <color rgb="FF0FD2E7"/>
        <rFont val="Verdana"/>
        <family val="2"/>
      </rPr>
      <t xml:space="preserve"> </t>
    </r>
    <r>
      <rPr>
        <b/>
        <sz val="12"/>
        <color rgb="FF113CEA"/>
        <rFont val="Verdana"/>
        <family val="2"/>
      </rPr>
      <t>Process for determining remuneration</t>
    </r>
  </si>
  <si>
    <t>CBA has a Remuneration Policy that was approved by the Board of Directors on May 14, 2021 and last revised on August 24, 2022. This policy is publicly available on the Company’s Investor Relations website (https://ri.cba.com.br/en/esg/bylaws-and-policies/) and on the CVM and B3 websites.
The process for determining remuneration includes setting strategic goals, benchmarking, developing competitive remuneration packages, conducting performance assessments and periodic reviews, and publishing transparent disclosures on remuneration practices. The remuneration structure is designed to attract, retain, and motivate talent, ensuring both competitiveness and alignment with corporate strategy.
The General Shareholders' Meeting exercises oversight of this process and approves the annual aggregate remuneration for Company management. Subsequently, the Board of Directors, supported by the Remuneration and People Committee, determines individual compensation for members of management, informed by annual studies from independent, specialized consultancies.
To incorporate stakeholder perspectives into decision-making, the Company conducts general meetings, surveys, consultations, and structured dialogues with stakeholders. These deliberations are documented in annual meeting minutes and governed by the Remuneration Policy.
The remuneration framework also includes regular performance assessments—both individual and collective—that consider performance against operational, financial, and socio-environmental targets. The Company periodically reviews its policy to ensure alignment with best market practices and its long-term strategy.
Employing independent remuneration consultants helps ensure decisions are impartial and sound. These consultants assess remuneration packages in light of each beneficiary’s responsibilities, workload, the Company's industry, and its economic and financial position. Through these practices, the Company underscores its commitment to transparency and corporate governance, ensuring that its Remuneration Policy aligns with best practices and employee recognition and engagement.</t>
  </si>
  <si>
    <r>
      <rPr>
        <b/>
        <sz val="12"/>
        <color rgb="FF0FD2E7"/>
        <rFont val="Verdana"/>
        <family val="2"/>
      </rPr>
      <t>GRI 405-2.</t>
    </r>
    <r>
      <rPr>
        <b/>
        <sz val="12"/>
        <color rgb="FF0FD2E7"/>
        <rFont val="Verdana"/>
        <family val="2"/>
      </rPr>
      <t xml:space="preserve"> </t>
    </r>
    <r>
      <rPr>
        <b/>
        <sz val="12"/>
        <color rgb="FF113CEA"/>
        <rFont val="Verdana"/>
        <family val="2"/>
      </rPr>
      <t>Ratio of basic salary and remuneration of women to men</t>
    </r>
  </si>
  <si>
    <t>CBA has consistently maintained salary equity between women and men across employee categories. In general, the ratio of basic salary and total remuneration between men and women remains close to 1.0, indicating balance. Identified differences are associated with factors such as time in the role, merit criteria, and workforce composition by area and hierarchical level.
The Company maintains active policies to ensure salary equity and regularly tracks indicators to ensure fair and inclusive practices.</t>
  </si>
  <si>
    <t>Ratio of basic salary and remuneration of women to men, by employee category</t>
  </si>
  <si>
    <t>Time enroll (in years)</t>
  </si>
  <si>
    <t>Ratio of basic salary of women to men</t>
  </si>
  <si>
    <t>Ratio of remuneration of women to men</t>
  </si>
  <si>
    <t>-</t>
  </si>
  <si>
    <t>&lt; 1</t>
  </si>
  <si>
    <t>1-2</t>
  </si>
  <si>
    <t>3 to 5</t>
  </si>
  <si>
    <t>6 to 10</t>
  </si>
  <si>
    <t>&gt; 10</t>
  </si>
  <si>
    <t>Professional</t>
  </si>
  <si>
    <t>Leadership</t>
  </si>
  <si>
    <r>
      <rPr>
        <b/>
        <sz val="10"/>
        <color rgb="FF000000"/>
        <rFont val="Verdana"/>
        <family val="2"/>
      </rPr>
      <t>Note 1:</t>
    </r>
    <r>
      <rPr>
        <sz val="10"/>
        <color rgb="FF000000"/>
        <rFont val="Verdana"/>
        <family val="2"/>
      </rPr>
      <t xml:space="preserve"> </t>
    </r>
    <r>
      <rPr>
        <sz val="10"/>
        <color rgb="FF000000"/>
        <rFont val="Verdana"/>
        <family val="2"/>
      </rPr>
      <t>This disclosure is inclusive of employees, including Niquelândia (GO), Barro Alto (GO) and Legado Verdes do Cerrado (GO).</t>
    </r>
    <r>
      <rPr>
        <sz val="10"/>
        <color rgb="FF000000"/>
        <rFont val="Verdana"/>
        <family val="2"/>
      </rPr>
      <t xml:space="preserve"> 
</t>
    </r>
    <r>
      <rPr>
        <b/>
        <sz val="10"/>
        <color rgb="FF000000"/>
        <rFont val="Verdana"/>
        <family val="2"/>
      </rPr>
      <t>Note 2:</t>
    </r>
    <r>
      <rPr>
        <sz val="10"/>
        <color rgb="FF000000"/>
        <rFont val="Verdana"/>
        <family val="2"/>
      </rPr>
      <t xml:space="preserve"> </t>
    </r>
    <r>
      <rPr>
        <sz val="10"/>
        <color rgb="FF000000"/>
        <rFont val="Verdana"/>
        <family val="2"/>
      </rPr>
      <t>The “Leadership” category includes Consultant II and III, Coordinators, Managers, General Managers, Executive Officers and CEO.</t>
    </r>
    <r>
      <rPr>
        <sz val="10"/>
        <color rgb="FF000000"/>
        <rFont val="Verdana"/>
        <family val="2"/>
      </rPr>
      <t xml:space="preserve">						</t>
    </r>
  </si>
  <si>
    <r>
      <rPr>
        <b/>
        <sz val="12"/>
        <color rgb="FF0FD2E7"/>
        <rFont val="Verdana"/>
        <family val="2"/>
      </rPr>
      <t>GRI 202-1</t>
    </r>
    <r>
      <rPr>
        <b/>
        <sz val="12"/>
        <color rgb="FF113CEA"/>
        <rFont val="Verdana"/>
        <family val="2"/>
      </rPr>
      <t>.</t>
    </r>
    <r>
      <rPr>
        <b/>
        <sz val="12"/>
        <color rgb="FF113CEA"/>
        <rFont val="Verdana"/>
        <family val="2"/>
      </rPr>
      <t xml:space="preserve"> </t>
    </r>
    <r>
      <rPr>
        <b/>
        <sz val="12"/>
        <color rgb="FF113CEA"/>
        <rFont val="Verdana"/>
        <family val="2"/>
      </rPr>
      <t>Ratio of standard entry-level wage by gender compared to local minimum wage</t>
    </r>
  </si>
  <si>
    <t>All CBA employees receive remuneration exceeding the legal minimum wage.</t>
  </si>
  <si>
    <t>Ratio of the entry level wage by gender to the minimum wage</t>
  </si>
  <si>
    <t>Entry-level wage (R$)</t>
  </si>
  <si>
    <t>Minimum wage (R$)</t>
  </si>
  <si>
    <t>Ratio</t>
  </si>
  <si>
    <r>
      <rPr>
        <b/>
        <sz val="10"/>
        <color rgb="FF000000"/>
        <rFont val="Verdana"/>
        <family val="2"/>
      </rPr>
      <t>Note 1:</t>
    </r>
    <r>
      <rPr>
        <sz val="10"/>
        <color rgb="FF000000"/>
        <rFont val="Verdana"/>
        <family val="2"/>
      </rPr>
      <t xml:space="preserve"> This disclosure is inclusive of employees from all businesses and operations, including Niquelândia (GO), Barro Alto (GO) and Legado Verdes do Cerrado (GO).
</t>
    </r>
    <r>
      <rPr>
        <b/>
        <sz val="10"/>
        <color rgb="FF000000"/>
        <rFont val="Verdana"/>
        <family val="2"/>
      </rPr>
      <t>Note 2:</t>
    </r>
    <r>
      <rPr>
        <sz val="10"/>
        <color rgb="FF000000"/>
        <rFont val="Verdana"/>
        <family val="2"/>
      </rPr>
      <t xml:space="preserve"> This disclosure does not include Interns and Apprentices.</t>
    </r>
  </si>
  <si>
    <t>Talent development</t>
  </si>
  <si>
    <r>
      <rPr>
        <b/>
        <sz val="12"/>
        <color rgb="FF0FD2E7"/>
        <rFont val="Verdana"/>
        <family val="2"/>
      </rPr>
      <t>CBA-38.</t>
    </r>
    <r>
      <rPr>
        <b/>
        <sz val="12"/>
        <color rgb="FF113CEA"/>
        <rFont val="Verdana"/>
        <family val="2"/>
      </rPr>
      <t xml:space="preserve"> </t>
    </r>
    <r>
      <rPr>
        <b/>
        <sz val="12"/>
        <color rgb="FF113CEA"/>
        <rFont val="Verdana"/>
        <family val="2"/>
      </rPr>
      <t>Employee development programs</t>
    </r>
  </si>
  <si>
    <t>Program 1</t>
  </si>
  <si>
    <t>Program 2</t>
  </si>
  <si>
    <t>Program designation and description</t>
  </si>
  <si>
    <r>
      <rPr>
        <b/>
        <sz val="12"/>
        <color rgb="FF000000"/>
        <rFont val="Verdana"/>
        <family val="2"/>
      </rPr>
      <t xml:space="preserve">Leadership Journey 
</t>
    </r>
    <r>
      <rPr>
        <sz val="12"/>
        <color rgb="FF000000"/>
        <rFont val="Verdana"/>
        <family val="2"/>
      </rPr>
      <t>A set of initiatives to develop leadership capabilities, enhance people management skills, and provide leaders with up-to-date tools, practices, and engagement strategies to make daily routines more streamlined, productive, and inspiring as they support teams in implementing business strategy.</t>
    </r>
    <r>
      <rPr>
        <sz val="12"/>
        <color rgb="FF000000"/>
        <rFont val="Verdana"/>
        <family val="2"/>
      </rPr>
      <t xml:space="preserve"> </t>
    </r>
    <r>
      <rPr>
        <sz val="12"/>
        <color rgb="FF000000"/>
        <rFont val="Verdana"/>
        <family val="2"/>
      </rPr>
      <t>The program comprises 3 pillars:</t>
    </r>
    <r>
      <rPr>
        <sz val="12"/>
        <color rgb="FF000000"/>
        <rFont val="Verdana"/>
        <family val="2"/>
      </rPr>
      <t xml:space="preserve"> </t>
    </r>
    <r>
      <rPr>
        <sz val="12"/>
        <color rgb="FF000000"/>
        <rFont val="Verdana"/>
        <family val="2"/>
      </rPr>
      <t>(1) Onboarding, offering basic guidance on roles and routine management tools for new leaders; (2) Engagement, consisting of activities and experiences focused on leaders’ personal development and engagement, as well as team support; (3) Capacity Building, a development track covering annually defined topics aligned with business strategy.</t>
    </r>
    <r>
      <rPr>
        <sz val="12"/>
        <color rgb="FF000000"/>
        <rFont val="Verdana"/>
        <family val="2"/>
      </rPr>
      <t xml:space="preserve">
</t>
    </r>
    <r>
      <rPr>
        <sz val="12"/>
        <color rgb="FF000000"/>
        <rFont val="Verdana"/>
        <family val="2"/>
      </rPr>
      <t>In 2024, the program was expanded to include Coordinator and Manager positions and introduced 10 new topics related to management routines and business strategy, such as Innovation, Diversity, Holistic Health and Well-being, Compensation, Emotional Intelligence, Safety, among others.</t>
    </r>
    <r>
      <rPr>
        <sz val="12"/>
        <color rgb="FF000000"/>
        <rFont val="Verdana"/>
        <family val="2"/>
      </rPr>
      <t xml:space="preserve"> 
</t>
    </r>
    <r>
      <rPr>
        <sz val="12"/>
        <color rgb="FF000000"/>
        <rFont val="Verdana"/>
        <family val="2"/>
      </rPr>
      <t xml:space="preserve">More than 78 training sessions were held from April to November 2024, totaling over 4,500 training hours, with more than 300 leaders completing the journey.	</t>
    </r>
    <r>
      <rPr>
        <sz val="12"/>
        <color rgb="FF000000"/>
        <rFont val="Verdana"/>
        <family val="2"/>
      </rPr>
      <t> </t>
    </r>
  </si>
  <si>
    <r>
      <rPr>
        <b/>
        <sz val="12"/>
        <color rgb="FF000000"/>
        <rFont val="Verdana"/>
        <family val="2"/>
      </rPr>
      <t xml:space="preserve">AI and Data Learning Community
</t>
    </r>
    <r>
      <rPr>
        <sz val="12"/>
        <color rgb="FF000000"/>
        <rFont val="Verdana"/>
        <family val="2"/>
      </rPr>
      <t>The digital transformation journey at CBA is built on four pillars: people, processes, technology, and cybersecurity. Its objectives are to: evolve the Company’s innovation and digital culture; capture value creation opportunities; evolve into a modern CBA with the right attributes to attract and retain talent; develop capabilities to manage, incubate, and experiment with new initiatives; ensure the program’s longevity and autonomy within the Company; and attract diverse new talent to foster fresh, diverse ideas.
Following a survey with employees about their digital skills, in 2024, CBA invested in upskilling and reskilling initiatives for professional and leadership level employees to advance the development of these skills.
The chosen approach for this human and organizational development process was learning communities. This model encourages collaborative, active learning where participants exchange knowledge and solve problems together—aligning with the preferences revealed in the survey and while also supporting CBA’s culture and long-term strategy.
Approximately 900 hours were dedicated to agile sessions and digital learning experiences, positively impacting around 1,182 people.</t>
    </r>
  </si>
  <si>
    <t>Program benefits and impacts</t>
  </si>
  <si>
    <t xml:space="preserve"> The program provided greater visibility to and additional toolsets for participants’ leadership roles by fostering self-awareness and deeper development in strategic business topics, while also streamlining everyday decision-making processes as leaders. It also led to greater engagement among leaders and their teams. </t>
  </si>
  <si>
    <t xml:space="preserve">The launch of the Decoding AI &amp; Data program provided upskilling for over 2,000 employees, accelerating CBA’s digital transformation, driving improvements in automation and digitalization, and increasing knowledge about agile methods. Key results from the program include:
- A reduction of more than 56 hours of analyst work per week
- A 15x increase in information update frequency
- Paper and filing cost savings: R$ 5.2k/year 
- Over R$ 500k/year in avoided costs
- R$ 200k/year saved in solution development costs
- Faster and more effective data-driven decision-making
- 40 training sessions held in Labs, with participation from over 560 people
- 5 meetups held, totaling 2,996 interactions with specialists
- Development and mentoring across 19 business intelligence projects independently created by the community
- A strengthened digital mindset among leaders and employees
- Greater alignment with the Company’s digital transformation strategy as a core part of organizational culture
- Knowledge sharing and interaction across different organizational levels
The greatest impacts on participants were:
- Increased responsiveness to digital developments, enhancing efficiency and innovation in products and services
- Development of advanced digital skills, supporting greater autonomy and readiness for technological challenges
- Increased employee engagement and satisfaction from participating in an innovative environment
- Collaboration with leading institutions like IPT and SENAI to share knowledge and explore AI solutions </t>
  </si>
  <si>
    <t>% of FTEs who participated in the program</t>
  </si>
  <si>
    <t>84% of leadership roles (supervisors and coordinators) trained</t>
  </si>
  <si>
    <t>83% of employees trained (760 people)</t>
  </si>
  <si>
    <r>
      <rPr>
        <b/>
        <sz val="10"/>
        <color rgb="FF000000"/>
        <rFont val="Verdana"/>
        <family val="2"/>
      </rPr>
      <t>Note:</t>
    </r>
    <r>
      <rPr>
        <sz val="10"/>
        <color rgb="FF000000"/>
        <rFont val="Verdana"/>
        <family val="2"/>
      </rPr>
      <t xml:space="preserve"> In 2024, the primary objectives were to develop and engage leaders to represent CBA, understand their roles, positively impact their teams and foster transformation in their environments. The Leadership Journey will continue into 2025.</t>
    </r>
  </si>
  <si>
    <r>
      <rPr>
        <b/>
        <sz val="12"/>
        <color rgb="FF17D4E8"/>
        <rFont val="Verdana"/>
        <family val="2"/>
      </rPr>
      <t>CBA-37.</t>
    </r>
    <r>
      <rPr>
        <b/>
        <sz val="12"/>
        <color rgb="FF113CEA"/>
        <rFont val="Verdana"/>
        <family val="2"/>
      </rPr>
      <t xml:space="preserve"> </t>
    </r>
    <r>
      <rPr>
        <b/>
        <sz val="12"/>
        <color rgb="FF113CEA"/>
        <rFont val="Verdana"/>
        <family val="2"/>
      </rPr>
      <t>Training and ﻿d﻿evelopment</t>
    </r>
    <r>
      <rPr>
        <b/>
        <sz val="12"/>
        <color rgb="FF113CEA"/>
        <rFont val="Verdana"/>
        <family val="2"/>
      </rPr>
      <t xml:space="preserve"> </t>
    </r>
  </si>
  <si>
    <t xml:space="preserve">In 2024, CBA invested R$3.764 million in training and development initiatives, reaching 6,790 employees. </t>
  </si>
  <si>
    <t>Average training and development hours per full-time equivalent (FTE)</t>
  </si>
  <si>
    <t>Average investment per FTE in training and development</t>
  </si>
  <si>
    <r>
      <rPr>
        <b/>
        <sz val="10"/>
        <color rgb="FF000000"/>
        <rFont val="Verdana"/>
        <family val="2"/>
      </rPr>
      <t>Note 1:</t>
    </r>
    <r>
      <rPr>
        <sz val="10"/>
        <color rgb="FF000000"/>
        <rFont val="Verdana"/>
        <family val="2"/>
      </rPr>
      <t xml:space="preserve"> The 2023 data is inclusive of CBA’s Mines (MG), Barro Alto (GO), Alumínio plant (SP), Sorocaba facility (SP), and the Corporate Office (SP). In 2024, this disclosure excludes only Metalex (SP) and Alux (SP) operations.
</t>
    </r>
    <r>
      <rPr>
        <b/>
        <sz val="10"/>
        <color rgb="FF000000"/>
        <rFont val="Verdana"/>
        <family val="2"/>
      </rPr>
      <t>Note 2:</t>
    </r>
    <r>
      <rPr>
        <sz val="10"/>
        <color rgb="FF000000"/>
        <rFont val="Verdana"/>
        <family val="2"/>
      </rPr>
      <t xml:space="preserve"> In 2023, mandatory training linked to the Company’s digital transformation efforts contributed to higher figures, which declined in 2024 as the initial rollout was completed.</t>
    </r>
  </si>
  <si>
    <r>
      <rPr>
        <b/>
        <sz val="12"/>
        <color rgb="FF0FD2E7"/>
        <rFont val="Verdana"/>
        <family val="2"/>
      </rPr>
      <t>CBA-44.</t>
    </r>
    <r>
      <rPr>
        <b/>
        <sz val="12"/>
        <color rgb="FF0FD2E7"/>
        <rFont val="Verdana"/>
        <family val="2"/>
      </rPr>
      <t xml:space="preserve"> </t>
    </r>
    <r>
      <rPr>
        <b/>
        <sz val="12"/>
        <color rgb="FF113CEA"/>
        <rFont val="Verdana"/>
        <family val="2"/>
      </rPr>
      <t>Satisfaction survey</t>
    </r>
    <r>
      <rPr>
        <b/>
        <sz val="12"/>
        <color rgb="FF113CEA"/>
        <rFont val="Verdana"/>
        <family val="2"/>
      </rPr>
      <t xml:space="preserve"> </t>
    </r>
  </si>
  <si>
    <t xml:space="preserve">CBA’s most recent organizational climate survey showed that 89% of participants recognize the Company’s commitment to their well-being. 
The Company also retained its Great Place to Work (GPTW) certification, once again being recognized as a great workplace. 
Conducted every two years, the 2024 GPTW survey revealed a stable favorability index, reflecting employees’ sense of belonging and company pride. </t>
  </si>
  <si>
    <t>Percentage of employees who are currently engaged, report a highly positive experience or a high level of well-being</t>
  </si>
  <si>
    <t>Not carried out</t>
  </si>
  <si>
    <t>Percentage of employees who responded to the survey</t>
  </si>
  <si>
    <r>
      <rPr>
        <b/>
        <sz val="9"/>
        <color rgb="FF000000"/>
        <rFont val="Verdana"/>
        <family val="2"/>
      </rPr>
      <t>Note 1</t>
    </r>
    <r>
      <rPr>
        <sz val="9"/>
        <color rgb="FF000000"/>
        <rFont val="Verdana"/>
        <family val="2"/>
      </rPr>
      <t xml:space="preserve">: The 2022 survey engaged employees in the Aluminum Business (with the exception of Alux), the Energy Business and Corporate Office. In 2024, the survey scope was expanded to include Alux, which earned GPTW certification for the first time.
</t>
    </r>
    <r>
      <rPr>
        <b/>
        <sz val="9"/>
        <color rgb="FF000000"/>
        <rFont val="Verdana"/>
        <family val="2"/>
      </rPr>
      <t>Note 2</t>
    </r>
    <r>
      <rPr>
        <sz val="9"/>
        <color rgb="FF000000"/>
        <rFont val="Verdana"/>
        <family val="2"/>
      </rPr>
      <t xml:space="preserve">: The survey was not performed in 2023. </t>
    </r>
  </si>
  <si>
    <r>
      <rPr>
        <b/>
        <sz val="12"/>
        <color rgb="FF0FD2E7"/>
        <rFont val="Verdana"/>
        <family val="2"/>
      </rPr>
      <t xml:space="preserve">CBA-42. </t>
    </r>
    <r>
      <rPr>
        <b/>
        <sz val="12"/>
        <color rgb="FF113CEA"/>
        <rFont val="Verdana"/>
        <family val="2"/>
      </rPr>
      <t xml:space="preserve">Employee support programs | </t>
    </r>
    <r>
      <rPr>
        <b/>
        <sz val="12"/>
        <color rgb="FF17D4E8"/>
        <rFont val="Verdana"/>
        <family val="2"/>
      </rPr>
      <t>GRI 402-1.</t>
    </r>
    <r>
      <rPr>
        <b/>
        <sz val="12"/>
        <color rgb="FF113CEA"/>
        <rFont val="Verdana"/>
        <family val="2"/>
      </rPr>
      <t xml:space="preserve"> Benefits provided to full-time employees that are not provided to temporary or part-time employees</t>
    </r>
  </si>
  <si>
    <t>CBA offers a range of programs aimed at promoting employee health and well-being. These programs are communicated through the intranet (+CBA site) and the corporate community platform (Workplace). Support initiatives include: sports and wellness programs, remote work arrangements, childcare facilities or allowances, breastfeeding/lactation support, paid parental leave for the primary caregiver (most employees in this category were offered a total of 24 weeks of leave), and paid parental leave for the non-primary caregiver (most employees were offered a total of 4 weeks of leave). 
Remote work options are part of the Company's hybrid work model. While lactation rooms are available, some sites are currently being adapted. Annual events such as road runs and walks are organized to promote exercise among employees. All staff are invited to participate and can register in their preferred format. Nutritionist consultations are offered both in-person and online.</t>
  </si>
  <si>
    <t>Employees</t>
  </si>
  <si>
    <t>Health insurance</t>
  </si>
  <si>
    <t>X</t>
  </si>
  <si>
    <t>Dental insurance</t>
  </si>
  <si>
    <t>Daycare allowance</t>
  </si>
  <si>
    <t>Christmas toy</t>
  </si>
  <si>
    <t>Grocery packages/grocery vouchers</t>
  </si>
  <si>
    <t>Christmas hampers</t>
  </si>
  <si>
    <r>
      <rPr>
        <sz val="12"/>
        <color rgb="FF000000"/>
        <rFont val="Verdana"/>
        <family val="2"/>
      </rPr>
      <t>Executive checkups*</t>
    </r>
  </si>
  <si>
    <t>Pharmacy Support</t>
  </si>
  <si>
    <t>Gym allowance</t>
  </si>
  <si>
    <t>Extended maternal leave</t>
  </si>
  <si>
    <t>Extended paternal leave</t>
  </si>
  <si>
    <t>Pension plans</t>
  </si>
  <si>
    <t>Pregnancy/parenthood program</t>
  </si>
  <si>
    <t>Meal reimbursements for business travel</t>
  </si>
  <si>
    <t>Transportation reimbursements for business travel</t>
  </si>
  <si>
    <t>Cafeteria or meal vouchers</t>
  </si>
  <si>
    <t>Group life insurance</t>
  </si>
  <si>
    <t>Language course/education grants</t>
  </si>
  <si>
    <t>Transportation</t>
  </si>
  <si>
    <t>* Available for senior leadership positions only.</t>
  </si>
  <si>
    <t>Hires and turnover</t>
  </si>
  <si>
    <r>
      <t>GRI 202-2.</t>
    </r>
    <r>
      <rPr>
        <b/>
        <sz val="12"/>
        <color rgb="FF113CEA"/>
        <rFont val="Verdana"/>
        <family val="2"/>
      </rPr>
      <t xml:space="preserve"> Proportion of senior management hired from the local community</t>
    </r>
  </si>
  <si>
    <t>Percentage of members of senior management hired from the local community</t>
  </si>
  <si>
    <t>Total members of senior management</t>
  </si>
  <si>
    <t>Members of senior management hired from the local community</t>
  </si>
  <si>
    <t>Proportion of senior management hired from the local community</t>
  </si>
  <si>
    <r>
      <rPr>
        <b/>
        <sz val="10"/>
        <rFont val="Verdana"/>
        <family val="2"/>
      </rPr>
      <t>Note 1:</t>
    </r>
    <r>
      <rPr>
        <sz val="10"/>
        <rFont val="Verdana"/>
        <family val="2"/>
      </rPr>
      <t xml:space="preserve"> This disclosure includea employees from all Businesses and operations, including Niquelândia (GO), Barro Alto (GO) and Legado Verdes do Cerrado (GO). Local is defined as municipalities in which CBA has operations and adjacent municipalities.
</t>
    </r>
    <r>
      <rPr>
        <b/>
        <sz val="10"/>
        <rFont val="Verdana"/>
        <family val="2"/>
      </rPr>
      <t>Note 2:</t>
    </r>
    <r>
      <rPr>
        <sz val="10"/>
        <rFont val="Verdana"/>
        <family val="2"/>
      </rPr>
      <t xml:space="preserve"> Senior management includes general managers reporting directly to the CEO and executive officers.
</t>
    </r>
    <r>
      <rPr>
        <b/>
        <sz val="10"/>
        <rFont val="Verdana"/>
        <family val="2"/>
      </rPr>
      <t>Note 3:</t>
    </r>
    <r>
      <rPr>
        <sz val="10"/>
        <rFont val="Verdana"/>
        <family val="2"/>
      </rPr>
      <t xml:space="preserve"> This disclosure was first reported in 2022; for this reason, no data is available for prior years.
</t>
    </r>
    <r>
      <rPr>
        <b/>
        <sz val="10"/>
        <rFont val="Verdana"/>
        <family val="2"/>
      </rPr>
      <t>Note 4:</t>
    </r>
    <r>
      <rPr>
        <sz val="10"/>
        <rFont val="Verdana"/>
        <family val="2"/>
      </rPr>
      <t xml:space="preserve"> In 2024, the information on members of management hired from the local community was revised upward compared to previous years.</t>
    </r>
  </si>
  <si>
    <r>
      <rPr>
        <b/>
        <sz val="12"/>
        <color rgb="FF0FD2E7"/>
        <rFont val="Verdana"/>
        <family val="2"/>
      </rPr>
      <t>GRI</t>
    </r>
    <r>
      <rPr>
        <b/>
        <sz val="12"/>
        <color rgb="FF17D4E8"/>
        <rFont val="Verdana"/>
        <family val="2"/>
      </rPr>
      <t xml:space="preserve"> 401-1.</t>
    </r>
    <r>
      <rPr>
        <b/>
        <sz val="12"/>
        <color rgb="FF17D4E8"/>
        <rFont val="Verdana"/>
        <family val="2"/>
      </rPr>
      <t xml:space="preserve"> </t>
    </r>
    <r>
      <rPr>
        <b/>
        <sz val="12"/>
        <color rgb="FF113CEA"/>
        <rFont val="Verdana"/>
        <family val="2"/>
      </rPr>
      <t>New employee hires and employee turnover</t>
    </r>
  </si>
  <si>
    <t>Total number and rate of new employee hires by gender</t>
  </si>
  <si>
    <t>Total employees hired</t>
  </si>
  <si>
    <t>%</t>
  </si>
  <si>
    <r>
      <rPr>
        <b/>
        <sz val="10"/>
        <color rgb="FF000000"/>
        <rFont val="Verdana"/>
        <family val="2"/>
      </rPr>
      <t>Note 1:</t>
    </r>
    <r>
      <rPr>
        <sz val="10"/>
        <color rgb="FF000000"/>
        <rFont val="Verdana"/>
        <family val="2"/>
      </rPr>
      <t xml:space="preserve"> This disclosure is inclusive of employees hired at all Businesses and operations, including Niquelândia (GO), Barro Alto (GO) and Legado Verdes do Cerrado (GO).
</t>
    </r>
    <r>
      <rPr>
        <b/>
        <sz val="10"/>
        <color rgb="FF000000"/>
        <rFont val="Verdana"/>
        <family val="2"/>
      </rPr>
      <t xml:space="preserve">Note 2: </t>
    </r>
    <r>
      <rPr>
        <sz val="10"/>
        <color rgb="FF000000"/>
        <rFont val="Verdana"/>
        <family val="2"/>
      </rPr>
      <t>Hiring rates by gender were calculated using the total number of new hires in the respective year, across all employee categories within the Company.</t>
    </r>
  </si>
  <si>
    <t>Total number and rate of new employee hires by age group</t>
  </si>
  <si>
    <t>Under 30</t>
  </si>
  <si>
    <t>30 to 50</t>
  </si>
  <si>
    <t>Over 50</t>
  </si>
  <si>
    <t>Total number and rate of new employee hires by region</t>
  </si>
  <si>
    <t>Northeast</t>
  </si>
  <si>
    <t>Midwest</t>
  </si>
  <si>
    <t>Southeast</t>
  </si>
  <si>
    <t>South</t>
  </si>
  <si>
    <r>
      <rPr>
        <b/>
        <sz val="12"/>
        <color rgb="FF0FD2E7"/>
        <rFont val="Verdana"/>
        <family val="2"/>
      </rPr>
      <t>CBA-40.</t>
    </r>
    <r>
      <rPr>
        <b/>
        <sz val="12"/>
        <color rgb="FF113CEA"/>
        <rFont val="Verdana"/>
        <family val="2"/>
      </rPr>
      <t xml:space="preserve"> </t>
    </r>
    <r>
      <rPr>
        <b/>
        <sz val="12"/>
        <color rgb="FF113CEA"/>
        <rFont val="Verdana"/>
        <family val="2"/>
      </rPr>
      <t>Hiring</t>
    </r>
  </si>
  <si>
    <t xml:space="preserve">Employee new hires </t>
  </si>
  <si>
    <t>Local currency</t>
  </si>
  <si>
    <t>Total number of new hires</t>
  </si>
  <si>
    <t>BRL</t>
  </si>
  <si>
    <t> 937</t>
  </si>
  <si>
    <t> 716</t>
  </si>
  <si>
    <t>Percentage of open positions filled through internal recruitment (internal hires)</t>
  </si>
  <si>
    <t>N/Av</t>
  </si>
  <si>
    <t>Number of new hires</t>
  </si>
  <si>
    <t>Age</t>
  </si>
  <si>
    <t>Gender</t>
  </si>
  <si>
    <t>Hierarchical level</t>
  </si>
  <si>
    <t>Senior management positions, at least two levels below CEO or in comparable positions</t>
  </si>
  <si>
    <t>Mid-level management roles (managerial level)</t>
  </si>
  <si>
    <t>Junior (entry-level) management positions</t>
  </si>
  <si>
    <t>Race</t>
  </si>
  <si>
    <r>
      <rPr>
        <b/>
        <sz val="12"/>
        <color rgb="FF0FD2E7"/>
        <rFont val="Verdana"/>
        <family val="2"/>
      </rPr>
      <t>CBA-43.</t>
    </r>
    <r>
      <rPr>
        <b/>
        <sz val="12"/>
        <color rgb="FF113CEA"/>
        <rFont val="Verdana"/>
        <family val="2"/>
      </rPr>
      <t xml:space="preserve"> </t>
    </r>
    <r>
      <rPr>
        <b/>
        <sz val="12"/>
        <color rgb="FF113CEA"/>
        <rFont val="Verdana"/>
        <family val="2"/>
      </rPr>
      <t>Employee turnover rate</t>
    </r>
    <r>
      <rPr>
        <b/>
        <sz val="12"/>
        <color rgb="FF113CEA"/>
        <rFont val="Verdana"/>
        <family val="2"/>
      </rPr>
      <t xml:space="preserve"> </t>
    </r>
  </si>
  <si>
    <t xml:space="preserve">Employee turnover </t>
  </si>
  <si>
    <t>Total employee turnover rate</t>
  </si>
  <si>
    <t>Voluntary employee turnover rate</t>
  </si>
  <si>
    <t>Data coverage (% of total global FTEs)</t>
  </si>
  <si>
    <r>
      <rPr>
        <b/>
        <sz val="12"/>
        <color rgb="FF17D4E8"/>
        <rFont val="Verdana"/>
        <family val="2"/>
      </rPr>
      <t>GRI 2-30.</t>
    </r>
    <r>
      <rPr>
        <b/>
        <sz val="12"/>
        <color rgb="FF113CEA"/>
        <rFont val="Verdana"/>
        <family val="2"/>
      </rPr>
      <t xml:space="preserve"> </t>
    </r>
    <r>
      <rPr>
        <b/>
        <sz val="12"/>
        <color rgb="FF113CEA"/>
        <rFont val="Verdana"/>
        <family val="2"/>
      </rPr>
      <t xml:space="preserve">Collective bargaining agreements | </t>
    </r>
    <r>
      <rPr>
        <b/>
        <sz val="12"/>
        <color rgb="FF17D4E8"/>
        <rFont val="Verdana"/>
        <family val="2"/>
      </rPr>
      <t>EM-MM-310a.1</t>
    </r>
    <r>
      <rPr>
        <b/>
        <sz val="12"/>
        <color rgb="FF113CEA"/>
        <rFont val="Verdana"/>
        <family val="2"/>
      </rPr>
      <t xml:space="preserve"> Percentage of active workforce covered by collective bargaining agreements, broken down by U.S.-based and non-U.S. employees</t>
    </r>
  </si>
  <si>
    <t>Most employees (92%) are covered by collective bargaining agreements. Employees not covered by these agreements typically hold leadership roles—such as Coordinators, Managers, General Managers, and Executives—and are excluded from the wage adjustment clause under the collective bargaining agreement. However, all other employment terms and working conditions remain fully applicable to all employees.</t>
  </si>
  <si>
    <t>Percentage of employees covered by collective bargaining agreements, by nationality</t>
  </si>
  <si>
    <t>Brazilian</t>
  </si>
  <si>
    <t>Foreign</t>
  </si>
  <si>
    <r>
      <rPr>
        <b/>
        <sz val="10"/>
        <rFont val="Verdana"/>
        <family val="2"/>
      </rPr>
      <t>Note 1:</t>
    </r>
    <r>
      <rPr>
        <sz val="10"/>
        <rFont val="Verdana"/>
        <family val="2"/>
      </rPr>
      <t xml:space="preserve"> This disclosure is inclusive of all employees (except apprentices and interns) from all businesses and operations, including Niquelândia (GO), Barro Alto (GO) and Legado Verdes do Cerrado (GO).
</t>
    </r>
    <r>
      <rPr>
        <b/>
        <sz val="10"/>
        <rFont val="Verdana"/>
        <family val="2"/>
      </rPr>
      <t xml:space="preserve">Note 2: </t>
    </r>
    <r>
      <rPr>
        <sz val="10"/>
        <rFont val="Verdana"/>
        <family val="2"/>
      </rPr>
      <t>In 2024, CBA did not have any international employees on its workforce.</t>
    </r>
  </si>
  <si>
    <r>
      <rPr>
        <b/>
        <sz val="12"/>
        <color rgb="FF0FD2E7"/>
        <rFont val="Verdana"/>
        <family val="2"/>
      </rPr>
      <t xml:space="preserve">SASB EM-MM-210b.2 </t>
    </r>
    <r>
      <rPr>
        <b/>
        <sz val="12"/>
        <color rgb="FF113CEA"/>
        <rFont val="Verdana"/>
        <family val="2"/>
      </rPr>
      <t xml:space="preserve">Number and duration of non-technical delays | </t>
    </r>
    <r>
      <rPr>
        <b/>
        <sz val="12"/>
        <color rgb="FF0FD2E7"/>
        <rFont val="Verdana"/>
        <family val="2"/>
      </rPr>
      <t>SASB EM-MM-310a.2</t>
    </r>
    <r>
      <rPr>
        <b/>
        <sz val="12"/>
        <color rgb="FF113CEA"/>
        <rFont val="Verdana"/>
        <family val="2"/>
      </rPr>
      <t xml:space="preserve"> Number and duration of strikes and lockouts</t>
    </r>
  </si>
  <si>
    <t>There have been no strikes, lockouts or non-technical delays in CBA’s operations in the last three years.</t>
  </si>
  <si>
    <r>
      <rPr>
        <b/>
        <sz val="12"/>
        <color rgb="FF0FD2E7"/>
        <rFont val="Verdana"/>
        <family val="2"/>
      </rPr>
      <t>CBA-39.</t>
    </r>
    <r>
      <rPr>
        <b/>
        <sz val="12"/>
        <color rgb="FF0FD2E7"/>
        <rFont val="Verdana"/>
        <family val="2"/>
      </rPr>
      <t xml:space="preserve"> </t>
    </r>
    <r>
      <rPr>
        <b/>
        <sz val="12"/>
        <color rgb="FF113CEA"/>
        <rFont val="Verdana"/>
        <family val="2"/>
      </rPr>
      <t>Return on investment in human capital</t>
    </r>
  </si>
  <si>
    <t>CBA publicly discloses the following Human Capital Return on Investment (HC ROI) metrics, which provide an overall measure of the value generated by its human capital programs.</t>
  </si>
  <si>
    <t>Currency</t>
  </si>
  <si>
    <t>a) Total revenue (as specified in the Denominator question)</t>
  </si>
  <si>
    <t>B) Total operating expenses</t>
  </si>
  <si>
    <t>Total employee-related expenses (salaries + benefits)</t>
  </si>
  <si>
    <t>Resulting HC ROI (a - (b - c)) / c</t>
  </si>
  <si>
    <t>Total number of employees, as specified in the Denominator question</t>
  </si>
  <si>
    <r>
      <rPr>
        <b/>
        <sz val="12"/>
        <color rgb="FF17D4E8"/>
        <rFont val="Verdana"/>
        <family val="2"/>
      </rPr>
      <t>CBA-41.</t>
    </r>
    <r>
      <rPr>
        <b/>
        <sz val="12"/>
        <color rgb="FF113CEA"/>
        <rFont val="Verdana"/>
        <family val="2"/>
      </rPr>
      <t xml:space="preserve"> </t>
    </r>
    <r>
      <rPr>
        <b/>
        <sz val="12"/>
        <color rgb="FF113CEA"/>
        <rFont val="Verdana"/>
        <family val="2"/>
      </rPr>
      <t>Performance assessment</t>
    </r>
  </si>
  <si>
    <t>CBA’s SELF Program is designed to support individual growth while enhancing employees’ contributions to the business. The program includes a transparent, annual performance evaluation that measures employee alignment with CBA’s Cultural Pillars and assesses their yearly performance. The 360° evaluation process gathers input from managers, peers, internal clients, and includes a self-assessment component. Leadership committees calibrate the results, which are followed by ongoing feedback sessions to inform personalized development plans. From 2025 onward, the Program will be replicated for the operations team. 
In 2024, the SELF Program was enhanced with several improvements:
● Improved assessment system: implemented new performance ratings, increasing from three to five levels; this not only aligns with market best practices but also enables more detailed feedback
● Unified performance and potential evaluation: managers now evaluate performance and potential concurrently, streamlining succession planning and talent development discussions
● New quantitative succession index: introduced an indicator for tracking succession gaps, pinpointing key roles lacking ready successors to inform strategic decision-making
● Updated competencies: skills such as inclusive leadership and digital literacy to align with digital transformation needs and organizational diversity goals</t>
  </si>
  <si>
    <r>
      <rPr>
        <b/>
        <sz val="12"/>
        <color rgb="FF17D4E8"/>
        <rFont val="Verdana bold"/>
      </rPr>
      <t>GRI 403-10.</t>
    </r>
    <r>
      <rPr>
        <b/>
        <sz val="12"/>
        <color rgb="FF113CEA"/>
        <rFont val="Verdana bold"/>
      </rPr>
      <t xml:space="preserve"> </t>
    </r>
    <r>
      <rPr>
        <b/>
        <sz val="12"/>
        <color rgb="FF113CEA"/>
        <rFont val="Verdana bold"/>
      </rPr>
      <t>Work-related ill health</t>
    </r>
  </si>
  <si>
    <t xml:space="preserve"> Work-related ill health involving direct employees and contractors</t>
  </si>
  <si>
    <t>Number of fatalities as a result of work-related ill health</t>
  </si>
  <si>
    <t>Number of cases of recordable work-related ill health</t>
  </si>
  <si>
    <r>
      <rPr>
        <b/>
        <sz val="10"/>
        <color rgb="FF000000"/>
        <rFont val="Verdana"/>
        <family val="2"/>
      </rPr>
      <t>Note 1:</t>
    </r>
    <r>
      <rPr>
        <sz val="10"/>
        <color rgb="FF000000"/>
        <rFont val="Verdana"/>
        <family val="2"/>
      </rPr>
      <t xml:space="preserve"> </t>
    </r>
    <r>
      <rPr>
        <sz val="10"/>
        <color rgb="FF000000"/>
        <rFont val="Verdana"/>
        <family val="2"/>
      </rPr>
      <t>This disclosure is inclusive of employees and contractors from all businesses and operations, including Niquelândia (GO), Barro Alto (GO) and Legado Verdes do Cerrado (GO).</t>
    </r>
    <r>
      <rPr>
        <sz val="10"/>
        <color rgb="FF000000"/>
        <rFont val="Verdana"/>
        <family val="2"/>
      </rPr>
      <t xml:space="preserve">
</t>
    </r>
    <r>
      <rPr>
        <b/>
        <sz val="10"/>
        <color rgb="FF000000"/>
        <rFont val="Verdana"/>
        <family val="2"/>
      </rPr>
      <t>Note 2:</t>
    </r>
    <r>
      <rPr>
        <sz val="10"/>
        <color rgb="FF000000"/>
        <rFont val="Verdana"/>
        <family val="2"/>
      </rPr>
      <t xml:space="preserve"> </t>
    </r>
    <r>
      <rPr>
        <sz val="10"/>
        <color rgb="FF000000"/>
        <rFont val="Verdana"/>
        <family val="2"/>
      </rPr>
      <t xml:space="preserve">Disclosures are compiled in accordance with NR 7 - </t>
    </r>
    <r>
      <rPr>
        <i/>
        <sz val="10"/>
        <color rgb="FF000000"/>
        <rFont val="Verdana"/>
        <family val="2"/>
      </rPr>
      <t>Occupational Health Program</t>
    </r>
    <r>
      <rPr>
        <sz val="10"/>
        <color rgb="FF000000"/>
        <rFont val="Verdana"/>
        <family val="2"/>
      </rPr>
      <t xml:space="preserve"> and CBA’s Health Policy.</t>
    </r>
  </si>
  <si>
    <r>
      <rPr>
        <b/>
        <sz val="12"/>
        <color rgb="FF17D4E8"/>
        <rFont val="Verdana bold"/>
      </rPr>
      <t>GRI 403-3.</t>
    </r>
    <r>
      <rPr>
        <b/>
        <sz val="12"/>
        <color rgb="FF113CEA"/>
        <rFont val="Verdana bold"/>
      </rPr>
      <t xml:space="preserve"> </t>
    </r>
    <r>
      <rPr>
        <b/>
        <sz val="12"/>
        <color rgb="FF113CEA"/>
        <rFont val="Verdana bold"/>
      </rPr>
      <t xml:space="preserve">Occupational health services | </t>
    </r>
    <r>
      <rPr>
        <b/>
        <sz val="12"/>
        <color rgb="FF17D4E8"/>
        <rFont val="Verdana bold"/>
      </rPr>
      <t>GRI 403-6.</t>
    </r>
    <r>
      <rPr>
        <b/>
        <sz val="12"/>
        <color rgb="FF113CEA"/>
        <rFont val="Verdana bold"/>
      </rPr>
      <t xml:space="preserve"> </t>
    </r>
    <r>
      <rPr>
        <b/>
        <sz val="12"/>
        <color rgb="FF113CEA"/>
        <rFont val="Verdana bold"/>
      </rPr>
      <t>Occupational health</t>
    </r>
  </si>
  <si>
    <r>
      <t xml:space="preserve">CBA’s occupational health services promote and safeguard the physical, mental, and social well-being of its employees. These services follow the requirements of Brazil’s NR 7 regulation (Occupational Health Surveillance Program – PCMSO) and include targeted programs such as Hearing Conservation, Respiratory Protection, and Quality of Life programs. Employee health is actively monitored through regular check-ups and follow-up exams.
Occupational risk management is guided by a structured hazard-mapping system that identifies potential hazards and establishes effective control measures. These efforts are designed to continually enhance workplace conditions, ensure safety, and mitigate activity-related risks.
CBA keeps employee health data strictly confidential in compliance with the Brazilian General Data Protection Regulation (BR GDPR). Information is handled confidentially in line with professional ethical codes and signed consents. Any breach of confidentiality is considered a criminal offense, as established by law.
CBA also ensures that no employee is subjected to adverse treatment based on their participation in occupational health services or personal health information. Health data is used exclusively to support employee wellness and ensure respect and equity in the workplace.
CBA has a range of programs and initiatives to promote employee health and well-being, covering medical, emotional, and social support. On-site medical services are provided through local clinics, in partnership with Hospital Sírio-Libanês, and the Company offers 24/7 access to psychological, legal, financial, and social support. Disease prevention practices at CBA include vaccination campaigns, STI/AIDS awareness, emotional and hearing health initiatives, running events, nutritional advice, and subsidized access to Wellhub (formerly Gympass) for in-person and digital fitness options. The </t>
    </r>
    <r>
      <rPr>
        <i/>
        <sz val="12"/>
        <color rgb="FF000000"/>
        <rFont val="Verdana"/>
        <family val="2"/>
      </rPr>
      <t>Ser Família</t>
    </r>
    <r>
      <rPr>
        <sz val="12"/>
        <color rgb="FF000000"/>
        <rFont val="Verdana"/>
        <family val="2"/>
      </rPr>
      <t xml:space="preserve"> program offers support from pregnancy through postpartum, extending care to both employees and their dependents.
Access to these services is available via onsite clinics, corporate health insurance, mobile health apps, Workplace, a Corporate Health WhatsApp messaging service, a 24/7 emotional support hotline, email, and CBA’s </t>
    </r>
    <r>
      <rPr>
        <i/>
        <sz val="12"/>
        <color rgb="FF000000"/>
        <rFont val="Verdana"/>
        <family val="2"/>
      </rPr>
      <t>Zeca Lumínio</t>
    </r>
    <r>
      <rPr>
        <sz val="12"/>
        <color rgb="FF000000"/>
        <rFont val="Verdana"/>
        <family val="2"/>
      </rPr>
      <t xml:space="preserve"> virtual assistant on Microsoft Teams.
In 2024, the Health department consolidated all existing initiatives under a revamped </t>
    </r>
    <r>
      <rPr>
        <i/>
        <sz val="12"/>
        <color rgb="FF000000"/>
        <rFont val="Verdana"/>
        <family val="2"/>
      </rPr>
      <t>Por Você</t>
    </r>
    <r>
      <rPr>
        <sz val="12"/>
        <color rgb="FF000000"/>
        <rFont val="Verdana"/>
        <family val="2"/>
      </rPr>
      <t xml:space="preserve"> (“For You”) program—CBA’s quality of life program—which now takes a holistic approach to employee health, structured around three pillars: emotional, physical, and financial health.
</t>
    </r>
  </si>
  <si>
    <r>
      <rPr>
        <b/>
        <sz val="12"/>
        <color rgb="FF17D4E8"/>
        <rFont val="Verdana bold"/>
      </rPr>
      <t>GRI 403-2.</t>
    </r>
    <r>
      <rPr>
        <b/>
        <sz val="12"/>
        <color rgb="FF113CEA"/>
        <rFont val="Verdana bold"/>
      </rPr>
      <t xml:space="preserve"> </t>
    </r>
    <r>
      <rPr>
        <b/>
        <sz val="12"/>
        <color rgb="FF113CEA"/>
        <rFont val="Verdana bold"/>
      </rPr>
      <t>Hazard identification, risk assessment, and incident investigation</t>
    </r>
    <r>
      <rPr>
        <b/>
        <sz val="12"/>
        <color rgb="FF113CEA"/>
        <rFont val="Verdana bold"/>
      </rPr>
      <t xml:space="preserve"> | </t>
    </r>
    <r>
      <rPr>
        <b/>
        <sz val="12"/>
        <color rgb="FF17D4E8"/>
        <rFont val="Verdana bold"/>
      </rPr>
      <t>GRI 403-7.</t>
    </r>
    <r>
      <rPr>
        <b/>
        <sz val="12"/>
        <color rgb="FF113CEA"/>
        <rFont val="Verdana bold"/>
      </rPr>
      <t xml:space="preserve"> </t>
    </r>
    <r>
      <rPr>
        <b/>
        <sz val="12"/>
        <color rgb="FF113CEA"/>
        <rFont val="Verdana bold"/>
      </rPr>
      <t xml:space="preserve">Prevention and mitigation of occupational health and safety impacts directly linked by business relationships | </t>
    </r>
    <r>
      <rPr>
        <b/>
        <sz val="12"/>
        <color rgb="FF17D4E8"/>
        <rFont val="Verdana bold"/>
      </rPr>
      <t>CBA-71.</t>
    </r>
    <r>
      <rPr>
        <b/>
        <sz val="12"/>
        <color rgb="FF113CEA"/>
        <rFont val="Verdana bold"/>
      </rPr>
      <t xml:space="preserve"> </t>
    </r>
    <r>
      <rPr>
        <b/>
        <sz val="12"/>
        <color rgb="FF113CEA"/>
        <rFont val="Verdana bold"/>
      </rPr>
      <t>Occupational Health &amp; Safety Programs</t>
    </r>
  </si>
  <si>
    <t>CBA takes a structured approach to hazard identification, risk assessment, and incident investigation, in line with industry best practices and applicable regulatory requirements. CBA’s risk management methodology, based on Hazard Risk Numbers (HRN), evaluates severity, probability, and exposure levels, categorizing risks from acceptable to unacceptable. This process is governed by Management Standard PG-CBA-SSMA-SEG-0039, which is fully aligned with Brazil’s NR 01 regulation and ensures hazards are continuously monitored and corrective action is implemented promptly. To ensure employees are adequately competent, CBA conducts regular audits, inspections, and targeted training following a site-specific schedule. These training programs include guidance on recognizing critical risks and applying effective controls, fostering an organizational culture of safety and prevention. This training is supplemented by tools such as Preliminary Risk Analysis (APR), which help build awareness and readiness among employees to mitigate risks in their daily tasks. Key hazards identified across operations include ground subsidence, noise, improper use of hand tools, and poor posture. To mitigate these risks, CBA implements a range of control measures. In addition to training and inspections as described above, CBA ensures workplace conditions are adequate and provides task-appropriate personal protective equipment (PPE).
Weekly Safety Committee meetings—bringing together operational leaders, management teams, and safety reps—review risk assessments and define action plans informed by performance indicators and management tools. These meetings also help to disseminate best practices across operational sites. Feedback from these discussions informs revisions and continuous improvement of health and safety management systems and processes.
CBA’s structured approach to preventing and mitigating health and safety impacts also extends to business partners, including operations beyond its direct control. The HRN methodology described above is used to assess inherent risk based on factors like severity of harm, likelihood, exposure frequency, and number of potentially affected individuals. This supports prioritization and implementation of both corrective and preventive actions.
Risks identified in third-party operations are addressed with the same level of rigor as internal operations, ensuring consistent protection of workers across CBA’s value chain. CBA maintains ongoing engagement with its business partners to ensure alignment on safety practices and standards, as part of its commitment to occupational health and safety. CBA includes health and safety provisions in all contracts with suppliers, and tracks suppliers’ key performance indicators on safety.</t>
  </si>
  <si>
    <r>
      <rPr>
        <b/>
        <sz val="12"/>
        <color rgb="FF0FD2E7"/>
        <rFont val="Verdana bold"/>
        <family val="2"/>
      </rPr>
      <t>GRI 403-5.</t>
    </r>
    <r>
      <rPr>
        <b/>
        <sz val="12"/>
        <color rgb="FF113CEA"/>
        <rFont val="Verdana bold"/>
        <family val="2"/>
      </rPr>
      <t xml:space="preserve"> Worker training on occupational health and safety</t>
    </r>
  </si>
  <si>
    <t>CBA delivers regular health and safety training to all employees. Training plans are informed by an internal document that identifies site and role-specific needs, ensuring measures are appropriate to real-world operating conditions. Topics include safe equipment operation, accident prevention in critical areas, proper use of PPE, and identification of occupational risks.
Training is delivered on an ongoing basis, with schedules adapted to each site’s specific needs. CBA’s training approach incorporates both technical and behavioral skills, reinforcing a culture of health and safety across the Company. For employees engaged in high-risk activities, specialized programs address best practices and control measures needed to perform tasks safely.
While the Company has a robust training plan, CBA recognizes the need to improve how training effectiveness is evaluated. Therefore, it's currently assessing the use of performance metrics—such as incident rates, training participation and compliance indicators, and learning retention—to better measure impact and continuously improve its training programs.</t>
  </si>
  <si>
    <r>
      <rPr>
        <b/>
        <sz val="12"/>
        <color rgb="FF0FD2E7"/>
        <rFont val="Verdana bold"/>
        <family val="2"/>
      </rPr>
      <t>GRI 403-8.</t>
    </r>
    <r>
      <rPr>
        <b/>
        <sz val="12"/>
        <color rgb="FF113CEA"/>
        <rFont val="Verdana bold"/>
        <family val="2"/>
      </rPr>
      <t xml:space="preserve"> </t>
    </r>
    <r>
      <rPr>
        <b/>
        <sz val="12"/>
        <color rgb="FF113CEA"/>
        <rFont val="Verdana bold"/>
        <family val="2"/>
      </rPr>
      <t>Workers covered by an occupational health and safety management system</t>
    </r>
    <r>
      <rPr>
        <b/>
        <sz val="12"/>
        <color rgb="FF113CEA"/>
        <rFont val="Verdana bold"/>
        <family val="2"/>
      </rPr>
      <t xml:space="preserve">
</t>
    </r>
  </si>
  <si>
    <t>Number and percentage of all employees and indirect workers who are covered by an occupational health and safety management system</t>
  </si>
  <si>
    <t>Company employees</t>
  </si>
  <si>
    <t>Contractors</t>
  </si>
  <si>
    <t>Total number</t>
  </si>
  <si>
    <t>Individuals covered by an occupational health and safety management system</t>
  </si>
  <si>
    <t>Percentage of individuals covered by an occupational health and safety management system</t>
  </si>
  <si>
    <t>Number of employees who are covered by such a system that has been internally audited</t>
  </si>
  <si>
    <t>Percentage of employees who are covered by such a system that has been internally audited</t>
  </si>
  <si>
    <t>Number of employees who are covered by such a system that has been audited or certified by an external party</t>
  </si>
  <si>
    <t>Percentage of employees who are covered by such a system that has been audited or certified by an external party</t>
  </si>
  <si>
    <r>
      <rPr>
        <b/>
        <sz val="10"/>
        <color rgb="FF000000"/>
        <rFont val="Verdana"/>
        <family val="2"/>
      </rPr>
      <t>Note 1</t>
    </r>
    <r>
      <rPr>
        <sz val="10"/>
        <color rgb="FF000000"/>
        <rFont val="Verdana"/>
        <family val="2"/>
      </rPr>
      <t xml:space="preserve">: This disclosure is inclusive of employees and contractors from all businesses and operations, including Niquelândia (GO), Barro Alto (GO) and Legado Verdes do Cerrado (GO).
</t>
    </r>
    <r>
      <rPr>
        <b/>
        <sz val="10"/>
        <color rgb="FF000000"/>
        <rFont val="Verdana"/>
        <family val="2"/>
      </rPr>
      <t>Note 2</t>
    </r>
    <r>
      <rPr>
        <sz val="10"/>
        <color rgb="FF000000"/>
        <rFont val="Verdana"/>
        <family val="2"/>
      </rPr>
      <t>: The figures on people covered by a system certified by an external party refer to employees at the Alumínio, Itapissuma, Metalex and mining operations (which are certified to ASI and/or ISO 45001).</t>
    </r>
  </si>
  <si>
    <t>Health and safety investments (R$)</t>
  </si>
  <si>
    <t>Investments in machinery and equipment modifications</t>
  </si>
  <si>
    <t>Investments in PPE</t>
  </si>
  <si>
    <t>Other health and safety-related investments</t>
  </si>
  <si>
    <r>
      <rPr>
        <b/>
        <sz val="12"/>
        <color rgb="FF0FD2E7"/>
        <rFont val="Verdana bold"/>
        <family val="2"/>
      </rPr>
      <t>SASB IF-EU-550a.1.</t>
    </r>
    <r>
      <rPr>
        <b/>
        <sz val="12"/>
        <color rgb="FF113CEA"/>
        <rFont val="Verdana bold"/>
        <family val="2"/>
      </rPr>
      <t xml:space="preserve"> Number of incidents of non-compliance with standards or regulations on physical and cybersecurity</t>
    </r>
  </si>
  <si>
    <t xml:space="preserve">There were no instances of non-compliance with physical and cybersecurity standards or regulations applicable to electricity infrastructure that is owned or operated by the Company. </t>
  </si>
  <si>
    <r>
      <rPr>
        <b/>
        <sz val="12"/>
        <color rgb="FF0FD2E7"/>
        <rFont val="Verdana bold"/>
      </rPr>
      <t xml:space="preserve">GRI 403-9. </t>
    </r>
    <r>
      <rPr>
        <b/>
        <sz val="12"/>
        <color rgb="FF113CEA"/>
        <rFont val="Verdana bold"/>
      </rPr>
      <t xml:space="preserve">Work-related injuries | </t>
    </r>
    <r>
      <rPr>
        <b/>
        <sz val="12"/>
        <color rgb="FF0FD2E7"/>
        <rFont val="Verdana bold"/>
      </rPr>
      <t>SASB EM-MM-320a.1, IF-EU-320a.1. (1)</t>
    </r>
    <r>
      <rPr>
        <b/>
        <sz val="12"/>
        <color rgb="FF113CEA"/>
        <rFont val="Verdana bold"/>
      </rPr>
      <t xml:space="preserve"> MSHA all-incidence rate, </t>
    </r>
    <r>
      <rPr>
        <b/>
        <sz val="12"/>
        <color rgb="FF17D4E8"/>
        <rFont val="Verdana bold"/>
      </rPr>
      <t>(2)</t>
    </r>
    <r>
      <rPr>
        <b/>
        <sz val="12"/>
        <color rgb="FF113CEA"/>
        <rFont val="Verdana bold"/>
      </rPr>
      <t xml:space="preserve"> fatality rate, </t>
    </r>
    <r>
      <rPr>
        <b/>
        <sz val="12"/>
        <color rgb="FF17D4E8"/>
        <rFont val="Verdana bold"/>
      </rPr>
      <t xml:space="preserve">(3) </t>
    </r>
    <r>
      <rPr>
        <b/>
        <sz val="12"/>
        <color rgb="FF113CEA"/>
        <rFont val="Verdana bold"/>
      </rPr>
      <t xml:space="preserve">near miss frequency rate (NMFR) and (4) average hours of health, safety, and emergency response training for (a) full-time employees and (b) contract employees; </t>
    </r>
    <r>
      <rPr>
        <b/>
        <sz val="12"/>
        <color rgb="FF17D4E8"/>
        <rFont val="Verdana bold"/>
      </rPr>
      <t>CBA-45.</t>
    </r>
    <r>
      <rPr>
        <b/>
        <sz val="12"/>
        <color rgb="FF113CEA"/>
        <rFont val="Verdana bold"/>
      </rPr>
      <t xml:space="preserve"> Total Recordable Incident Frequency Rate (TRIFR)</t>
    </r>
  </si>
  <si>
    <t>Safety figures for direct employees</t>
  </si>
  <si>
    <t>Aluminum Business</t>
  </si>
  <si>
    <t>Nickel Business</t>
  </si>
  <si>
    <t>Energy Business</t>
  </si>
  <si>
    <t>Number of fatalities as a result of work-related injuries</t>
  </si>
  <si>
    <t>Rate of fatalities as a result of work-related injuries</t>
  </si>
  <si>
    <t>Number of high-consequence work-related injuries (excluding fatalities)</t>
  </si>
  <si>
    <t>Rate of high-consequence work-related injuries (excluding fatalities) (LTIFR)</t>
  </si>
  <si>
    <t>Number of recordable work-related injuries</t>
  </si>
  <si>
    <t>Total recordable incident rate (TRIFR)</t>
  </si>
  <si>
    <t>Number of hours worked</t>
  </si>
  <si>
    <t>Lost days</t>
  </si>
  <si>
    <t>Injury severity rate</t>
  </si>
  <si>
    <t>Total frequency rate (lost-time and no-lost-time)</t>
  </si>
  <si>
    <r>
      <rPr>
        <sz val="12"/>
        <color theme="1"/>
        <rFont val="Verdana"/>
        <family val="2"/>
      </rPr>
      <t>Near miss frequency rate (NMFR)</t>
    </r>
  </si>
  <si>
    <t>Average hours of health, safety, and emergency response training</t>
  </si>
  <si>
    <r>
      <rPr>
        <b/>
        <sz val="10"/>
        <color rgb="FF000000"/>
        <rFont val="Verdana"/>
        <family val="2"/>
      </rPr>
      <t xml:space="preserve">Note 1: </t>
    </r>
    <r>
      <rPr>
        <sz val="10"/>
        <color rgb="FF000000"/>
        <rFont val="Verdana"/>
        <family val="2"/>
      </rPr>
      <t xml:space="preserve">This disclosure is inclusive of direct employees at all businesses and operations, including Niquelândia (GO), Barro Alto (GO) and Legado Verdes do Cerrado (GO).
</t>
    </r>
    <r>
      <rPr>
        <b/>
        <sz val="10"/>
        <color rgb="FF000000"/>
        <rFont val="Verdana"/>
        <family val="2"/>
      </rPr>
      <t>Note 2:</t>
    </r>
    <r>
      <rPr>
        <sz val="10"/>
        <color rgb="FF000000"/>
        <rFont val="Verdana"/>
        <family val="2"/>
      </rPr>
      <t xml:space="preserve"> The basis for rate calculation is 1,000,000 hours worked. The data is compiled in accordance with NBR 14280, considering reportable incidents for the frequency rate and calendar days for the calculation of lost days and severity rate. Only levels IV and V incidents as classified under the Company’s Health, Safety, and Environment (HSE) Management Standard are included.
</t>
    </r>
    <r>
      <rPr>
        <b/>
        <sz val="10"/>
        <color rgb="FF000000"/>
        <rFont val="Verdana"/>
        <family val="2"/>
      </rPr>
      <t>Note 3:</t>
    </r>
    <r>
      <rPr>
        <sz val="10"/>
        <color rgb="FF000000"/>
        <rFont val="Verdana"/>
        <family val="2"/>
      </rPr>
      <t xml:space="preserve"> The total lost time and no-lost-time injury frequency rate includes both direct employees and contractors, and was first reported in 2022.
</t>
    </r>
    <r>
      <rPr>
        <b/>
        <sz val="10"/>
        <color rgb="FF000000"/>
        <rFont val="Verdana"/>
        <family val="2"/>
      </rPr>
      <t>Note 4:</t>
    </r>
    <r>
      <rPr>
        <sz val="10"/>
        <color rgb="FF000000"/>
        <rFont val="Verdana"/>
        <family val="2"/>
      </rPr>
      <t xml:space="preserve"> The Near Miss Frequency Rate (NMFR) is calculated based on the total number of incidents recorded during the year, including both company employees and contractors, since the records make no distinction between these categories. All personal incidents with potential severity levels ranging from 1 to 5 were included, in accordance with the Company’s Management Standard PG 016 (Accident and Incident Communication and Investigation). The calculation is based on 200,000 hours worked, consistent with the relevant SASB standard.
</t>
    </r>
    <r>
      <rPr>
        <b/>
        <sz val="10"/>
        <color rgb="FF000000"/>
        <rFont val="Verdana"/>
        <family val="2"/>
      </rPr>
      <t>Note 5:</t>
    </r>
    <r>
      <rPr>
        <sz val="10"/>
        <color rgb="FF000000"/>
        <rFont val="Verdana"/>
        <family val="2"/>
      </rPr>
      <t xml:space="preserve"> The number of days lost excludes days commuting, in accordance with widely recognized methodologies. Accordingly, the injury severity rate also includes only days lost within the month.
</t>
    </r>
    <r>
      <rPr>
        <b/>
        <sz val="10"/>
        <color rgb="FF000000"/>
        <rFont val="Verdana"/>
        <family val="2"/>
      </rPr>
      <t>Note 6:</t>
    </r>
    <r>
      <rPr>
        <sz val="10"/>
        <color rgb="FF000000"/>
        <rFont val="Verdana"/>
        <family val="2"/>
      </rPr>
      <t xml:space="preserve"> Average hours of health and safety and emergency response training is an estimate of training hours. This figure increased significantly in 2024 due to changes in naming conventions and because some types of training are provided every two years.</t>
    </r>
  </si>
  <si>
    <t>Safety figures for contractors</t>
  </si>
  <si>
    <r>
      <rPr>
        <sz val="12"/>
        <color rgb="FF000000"/>
        <rFont val="Verdana"/>
        <family val="2"/>
      </rPr>
      <t>Near miss frequency rate (NMFR)</t>
    </r>
  </si>
  <si>
    <r>
      <rPr>
        <b/>
        <sz val="10"/>
        <color rgb="FF000000"/>
        <rFont val="Verdana"/>
        <family val="2"/>
      </rPr>
      <t xml:space="preserve">Note 1: </t>
    </r>
    <r>
      <rPr>
        <sz val="10"/>
        <color rgb="FF000000"/>
        <rFont val="Verdana"/>
        <family val="2"/>
      </rPr>
      <t xml:space="preserve">This disclosure is inclusive of direct employees and contractors at all businesses and operations, including Niquelândia (GO), Barro Alto (GO) and Legado Verdes do Cerrado (GO).
</t>
    </r>
    <r>
      <rPr>
        <b/>
        <sz val="10"/>
        <color rgb="FF000000"/>
        <rFont val="Verdana"/>
        <family val="2"/>
      </rPr>
      <t>Note 2:</t>
    </r>
    <r>
      <rPr>
        <sz val="10"/>
        <color rgb="FF000000"/>
        <rFont val="Verdana"/>
        <family val="2"/>
      </rPr>
      <t xml:space="preserve"> Safety indicators are calculated based on 1,000,000 hours worked. Disclosures are compiled in accordance with NBR 14280. The injury frequency rate is based on reportable injuries, and “days lost” within the severity rate are measured in calendar days. Only Levels IV and V incidents are considered, as defined in the Company’s HSE Management Standard.
</t>
    </r>
    <r>
      <rPr>
        <b/>
        <sz val="10"/>
        <color rgb="FF000000"/>
        <rFont val="Verdana"/>
        <family val="2"/>
      </rPr>
      <t xml:space="preserve">Note 3: </t>
    </r>
    <r>
      <rPr>
        <sz val="10"/>
        <color rgb="FF000000"/>
        <rFont val="Verdana"/>
        <family val="2"/>
      </rPr>
      <t xml:space="preserve">The Total Recordable Injury Frequency Rate (TRIFR)—including both lost-time and non-lost-time incidents—was first reported in 2022 and therefore prior year data is not available.
</t>
    </r>
    <r>
      <rPr>
        <b/>
        <sz val="10"/>
        <color rgb="FF000000"/>
        <rFont val="Verdana"/>
        <family val="2"/>
      </rPr>
      <t>Note 4:</t>
    </r>
    <r>
      <rPr>
        <sz val="10"/>
        <color rgb="FF000000"/>
        <rFont val="Verdana"/>
        <family val="2"/>
      </rPr>
      <t xml:space="preserve"> The near miss frequency rate included all incidents reported in the year, involving both employees and contractors, as this data was not reported separately. This disclosure includes all personal incidents with a severity rating of 1 to 5, in accordance with CBA’s Accident and Incident Reporting and Investigation Standard, PG 016. The disclosure was calculated on the basis of 200,000 hours worked, consistent with the relevant SASB disclosure.
</t>
    </r>
    <r>
      <rPr>
        <b/>
        <sz val="10"/>
        <color rgb="FF000000"/>
        <rFont val="Verdana"/>
        <family val="2"/>
      </rPr>
      <t>Note 5:</t>
    </r>
    <r>
      <rPr>
        <sz val="10"/>
        <color rgb="FF000000"/>
        <rFont val="Verdana"/>
        <family val="2"/>
      </rPr>
      <t xml:space="preserve"> The number of days lost excludes days commuting, in accordance with widely recognized methodologies. Accordingly, the injury severity rate also includes only days lost within the month.</t>
    </r>
  </si>
  <si>
    <r>
      <rPr>
        <b/>
        <sz val="12"/>
        <color rgb="FF0FD2E7"/>
        <rFont val="Verdana bold"/>
      </rPr>
      <t>CBA-45.</t>
    </r>
    <r>
      <rPr>
        <b/>
        <sz val="12"/>
        <color rgb="FF113CEA"/>
        <rFont val="Verdana bold"/>
      </rPr>
      <t xml:space="preserve"> </t>
    </r>
    <r>
      <rPr>
        <b/>
        <sz val="12"/>
        <color rgb="FF113CEA"/>
        <rFont val="Verdana bold"/>
      </rPr>
      <t>Total Recordable Injury Frequency Rate (TRIFR) – Employees</t>
    </r>
  </si>
  <si>
    <t>Fatalities</t>
  </si>
  <si>
    <t>Site</t>
  </si>
  <si>
    <t>Data coverage (as a % of employees, operations, or revenue)</t>
  </si>
  <si>
    <r>
      <rPr>
        <b/>
        <sz val="12"/>
        <color rgb="FF0FD2E7"/>
        <rFont val="Verdana"/>
        <family val="2"/>
      </rPr>
      <t>GRI 413-1.</t>
    </r>
    <r>
      <rPr>
        <b/>
        <sz val="12"/>
        <color rgb="FF113CEA"/>
        <rFont val="Verdana"/>
        <family val="2"/>
      </rPr>
      <t xml:space="preserve"> Operations with local community engagement, impact assessments, and development programs</t>
    </r>
  </si>
  <si>
    <r>
      <t>Percentage of operations with implemented local community engagement, impact assessments, and/or development programs |</t>
    </r>
    <r>
      <rPr>
        <b/>
        <sz val="12"/>
        <color rgb="FF17D4E8"/>
        <rFont val="Verdana"/>
        <family val="2"/>
      </rPr>
      <t xml:space="preserve"> CBA-46.</t>
    </r>
    <r>
      <rPr>
        <b/>
        <sz val="12"/>
        <color rgb="FF113CEA"/>
        <rFont val="Verdana"/>
        <family val="2"/>
      </rPr>
      <t xml:space="preserve"> Community engagement</t>
    </r>
  </si>
  <si>
    <t>Operations with local community engagement</t>
  </si>
  <si>
    <t>Total number of operations</t>
  </si>
  <si>
    <t>Total operations with programs implemented</t>
  </si>
  <si>
    <t>Percentage of operations with programs implemented</t>
  </si>
  <si>
    <t>Total municipalities covered by operations with programs implemented</t>
  </si>
  <si>
    <t>Percentage of development programs supported by community consultations</t>
  </si>
  <si>
    <t>Types of local community engagement, impact assessments, and development programs</t>
  </si>
  <si>
    <t>Local community development programs based on local communities’ needs</t>
  </si>
  <si>
    <r>
      <rPr>
        <sz val="12"/>
        <color theme="1"/>
        <rFont val="Verdana"/>
        <family val="2"/>
      </rPr>
      <t>Stakeholder engagement plans based on stakeholder mapping</t>
    </r>
  </si>
  <si>
    <r>
      <rPr>
        <b/>
        <sz val="10"/>
        <color theme="1"/>
        <rFont val="Verdana"/>
        <family val="2"/>
      </rPr>
      <t>Note 1:</t>
    </r>
    <r>
      <rPr>
        <sz val="10"/>
        <color rgb="FF000000"/>
        <rFont val="Verdana"/>
        <family val="2"/>
      </rPr>
      <t xml:space="preserve"> </t>
    </r>
    <r>
      <rPr>
        <sz val="10"/>
        <color rgb="FF000000"/>
        <rFont val="Verdana"/>
        <family val="2"/>
      </rPr>
      <t>There are no formal social impact assessments, including gender impact assessments, based on participatory processes.</t>
    </r>
    <r>
      <rPr>
        <sz val="10"/>
        <color rgb="FF000000"/>
        <rFont val="Verdana"/>
        <family val="2"/>
      </rPr>
      <t xml:space="preserve"> </t>
    </r>
    <r>
      <rPr>
        <sz val="10"/>
        <color rgb="FF000000"/>
        <rFont val="Verdana"/>
        <family val="2"/>
      </rPr>
      <t>In addition, the Company does not currently have dedicated committees for broad-based consultation with local communities—including vulnerable groups—nor formal grievance mechanisms for community members to raise concerns.</t>
    </r>
    <r>
      <rPr>
        <sz val="10"/>
        <color rgb="FF000000"/>
        <rFont val="Verdana"/>
        <family val="2"/>
      </rPr>
      <t xml:space="preserve">
</t>
    </r>
    <r>
      <rPr>
        <b/>
        <sz val="10"/>
        <color rgb="FF000000"/>
        <rFont val="Verdana"/>
        <family val="2"/>
      </rPr>
      <t>Note 2:</t>
    </r>
    <r>
      <rPr>
        <sz val="10"/>
        <color rgb="FF000000"/>
        <rFont val="Verdana"/>
        <family val="2"/>
      </rPr>
      <t xml:space="preserve"> </t>
    </r>
    <r>
      <rPr>
        <sz val="10"/>
        <color rgb="FF000000"/>
        <rFont val="Verdana"/>
        <family val="2"/>
      </rPr>
      <t>CBA has 28 operations included within the scope of this report.</t>
    </r>
    <r>
      <rPr>
        <sz val="10"/>
        <color rgb="FF000000"/>
        <rFont val="Verdana"/>
        <family val="2"/>
      </rPr>
      <t xml:space="preserve"> </t>
    </r>
    <r>
      <rPr>
        <sz val="10"/>
        <color rgb="FF000000"/>
        <rFont val="Verdana"/>
        <family val="2"/>
      </rPr>
      <t>However, for this disclosure, another four operations that made social investments in the year have been included:</t>
    </r>
    <r>
      <rPr>
        <sz val="10"/>
        <color rgb="FF000000"/>
        <rFont val="Verdana"/>
        <family val="2"/>
      </rPr>
      <t xml:space="preserve"> </t>
    </r>
    <r>
      <rPr>
        <sz val="10"/>
        <color rgb="FF000000"/>
        <rFont val="Verdana"/>
        <family val="2"/>
      </rPr>
      <t>Barro Alto (GO), Santa Isabel Yard (GO), Salto Pilão HPP (SC) and Barra Grande HPP (SC).</t>
    </r>
    <r>
      <rPr>
        <b/>
        <sz val="10"/>
        <color rgb="FF000000"/>
        <rFont val="Verdana"/>
        <family val="2"/>
      </rPr>
      <t xml:space="preserve">
</t>
    </r>
    <r>
      <rPr>
        <b/>
        <sz val="10"/>
        <color rgb="FF000000"/>
        <rFont val="Verdana"/>
        <family val="2"/>
      </rPr>
      <t>Note 3:</t>
    </r>
    <r>
      <rPr>
        <sz val="10"/>
        <color rgb="FF000000"/>
        <rFont val="Verdana"/>
        <family val="2"/>
      </rPr>
      <t xml:space="preserve"> </t>
    </r>
    <r>
      <rPr>
        <sz val="10"/>
        <color rgb="FF000000"/>
        <rFont val="Verdana"/>
        <family val="2"/>
      </rPr>
      <t>Local community engagement programs cover the area of influence of the Company’s operations and not only the municipalities hosting those operations.</t>
    </r>
  </si>
  <si>
    <r>
      <rPr>
        <b/>
        <sz val="12"/>
        <color rgb="FF0FD2E7"/>
        <rFont val="Verdana"/>
        <family val="2"/>
      </rPr>
      <t>CBA-47.</t>
    </r>
    <r>
      <rPr>
        <b/>
        <sz val="12"/>
        <color rgb="FF0FD2E7"/>
        <rFont val="Verdana"/>
        <family val="2"/>
      </rPr>
      <t xml:space="preserve"> </t>
    </r>
    <r>
      <rPr>
        <b/>
        <sz val="12"/>
        <color rgb="FF113CEA"/>
        <rFont val="Verdana"/>
        <family val="2"/>
      </rPr>
      <t>Community consultation structure and implementation</t>
    </r>
  </si>
  <si>
    <t xml:space="preserve">CBA has a community consultation framework in place which ensures that affected communities and other stakeholders have access to relevant information and periodic reporting. This approach includes identifying affected communities and key stakeholders; developing and implementing a stakeholder engagement plan; and providing timely and relevant information to impacted communities. It also enables communities to voice concerns regarding operational and project-related risks, cultural heritage preservation, and environmental and social impacts, as well as associated mitigation measures. Feedback from affected communities is integrated into project and operational decision-making processes, and reporting is extended to both communities and broader stakeholder groups. Grievance mechanisms are in place for affected communities. </t>
  </si>
  <si>
    <t>Aspect</t>
  </si>
  <si>
    <t>Details on Company practices</t>
  </si>
  <si>
    <t>Identifying affected communities and other stakeholders</t>
  </si>
  <si>
    <t>CBA has a Social Responsibility Policy, and characterizes the features of all municipalities where it is present to learn about the surrounding communities, using social investments to engage them in the development of their territories. This study is a territorial assessment that includes social, economic and environmental data to identify the potential and weaknesses of the various locations, and an analysis of the operational profile and relevant stakeholders, and a history of their relationship with the Company. This data enables mapping the challenges and opportunities to develop a win-win relationship between Company and community. This data is used as an input into the annual planning of CBA's social investment, based on joint analyses by social managers and the Votorantim Institute. The Votorantim Institute’s Social Investment Standard and Social Investment Guide provide guidance on managing social programs.</t>
  </si>
  <si>
    <t>Implementing stakeholder engagement plans</t>
  </si>
  <si>
    <t>CBA defines its annual project portfolio based on its social agenda and a long-term social development plan for the areas where it operates. These are developed based on social and economic assessments indicating strengths and weaknesses, validated with local communities; the levers and commitments in the Company's 2030 ESG Strategy; and the Company’s potential contribution to building a positive social legacy in the areas where it operates.</t>
  </si>
  <si>
    <t>Providing relevant information to affected communities</t>
  </si>
  <si>
    <t>CBA organizes meetings with local leaders to present project progress and periodically provide relevant information about social programs.</t>
  </si>
  <si>
    <t>It also encourages communities to voice concerns regarding operational and project-related risks, cultural heritage preservation, and environmental and social impacts, as well as associated mitigation measures</t>
  </si>
  <si>
    <t xml:space="preserve">CBA operates an Ethics Hotline as a channel for receiving and addressing reports on violations of the Company’s Code of Conduct, applicable laws and regulations and internal policies and standards. The hotline is accessible to all stakeholders, including employees, community members, suppliers, customers, and business partners. In addition, CBA maintains an External Communication Record system where all interactions with external stakeholders—whether compliments, complaints, or requests—are formally documented and managed through a structured, cross-functional workflow.
</t>
  </si>
  <si>
    <t>Incorporating the views of affected communities in operational and project decision-making</t>
  </si>
  <si>
    <t>Community opinions are regularly collected either through direct meetings and or as part of the formal, recurring process of developing CBA’s social agenda. These inputs shape the prioritization of initiatives and decisions on social investments.</t>
  </si>
  <si>
    <t>Grievance mechanisms for affected communities</t>
  </si>
  <si>
    <t>CBA operates an Ethics Hotline as a channel for receiving and addressing reports on violations of the Company’s Code of Conduct, applicable laws and regulations and internal policies and standards. The Hotline is accessible to all stakeholders, including employees, community members, suppliers, customers, and business partners. In addition, CBA maintains an External Communication Record system where all interactions with external stakeholders—whether compliments, complaints, or requests—are formally documented and managed through a structured, cross-functional workflow.</t>
  </si>
  <si>
    <t>Providing reports to affected communities and other stakeholders</t>
  </si>
  <si>
    <r>
      <rPr>
        <b/>
        <sz val="12"/>
        <color rgb="FF0FD2E7"/>
        <rFont val="Verdana"/>
        <family val="2"/>
      </rPr>
      <t>GRI 413-2.</t>
    </r>
    <r>
      <rPr>
        <b/>
        <sz val="12"/>
        <color rgb="FF113CEA"/>
        <rFont val="Verdana"/>
        <family val="2"/>
      </rPr>
      <t xml:space="preserve"> Operations with significant actual or potential negative impacts on local communities</t>
    </r>
  </si>
  <si>
    <t>Several of CBA’s operations are located in close proximity to local communities and ensures community safety and works to measure, monitor and minimize potential adverse impacts, while also enhancing positive impacts. CBA complies with applicable regulations, adheres to internationally recognized best practices, and invests in social programs that support the sustainable development of neighboring communities.
The most significant adverse environmental impacts are primarily associated with potential emergencies involving water storage, residue, and mining tailings dams. To address these risks—which are considered remote due to the control measures in place—CBA conducts regular monitoring and evacuation drills to create a culture of safety within the community. These dams are located in the municipalities of Alumínio (SP), Miraí (MG), Itamarati de Minas (MG), and Niquelândia (GO). These controls are deemed effective, with further details provided in the Annual Report's Dam management chapter.
In addition, the Company monitors potential impacts related to emissions, dust, water quality, and noise, all of which remain within regulatory thresholds. Natural resource use—including water, electricity, natural gas, chemicals, and fuels—is managed sustainably and in alignment with CBA’s 2030 ESG Strategy commitment to resource efficiency. Based on the preventative controls in place, CBA considers the likelihood of severe, irreversible environmental damage to be minimal. 
In relation to biodiversity, CBA takes a responsible and collaborative approach that ensures fair and equitable benefit-sharing from the use of natural resources and ecosystem services*. Consistent with its Biodiversity Policy, Management Policy, and Code of Conduct, the Company has structured stakeholder engagement and collaboration mechanisms in place, supported by periodic internal and external audits—including those carried out by the Aluminium Stewardship Initiative (ASI) and as part of ISO 14001 certification. Examples of related projects include Environmental Education Programs and the Climate Action Initiative. CBA also collaborates with academic institutions, such as the Federal University of Viçosa (UFV).
CBA actively works to assess and address structural drivers of community vulnerability—such as economic and physical isolation, low levels of social and economic development, gender inequality, inadequate health and education infrastructure, social cohesion, and institutional governance. These assessments inform targeted investments and initiatives designed to reduce community exposure to risk and increase resilience and autonomy.
Stakeholders also have access to CBA’s Ethics Hotline, a dedicated channel for active listening and reporting of any conduct inconsistent with the Company’s integrity standards.</t>
  </si>
  <si>
    <t>* In the Legado das Águas (LA) and Legado Verdes do Cerrado (LVC) nature reserves, no natural resources are exploited to develop products or technologies requiring economic benefit-sharing with local communities. At LA, a research agreement currently under development is fully aligned with the Brazilian National Biodiversity Act and all relevant legal procedures. As of now, no discoveries have resulted in products or technologies that necessitate benefit-sharing. Nevertheless, strict compliance with current regulations reflects the Unit’s ongoing commitment to ethical conduct and transparency.</t>
  </si>
  <si>
    <r>
      <rPr>
        <b/>
        <sz val="12"/>
        <color rgb="FF0FD2E7"/>
        <rFont val="Verdana"/>
        <family val="2"/>
      </rPr>
      <t>CBA-51.</t>
    </r>
    <r>
      <rPr>
        <b/>
        <sz val="12"/>
        <color rgb="FF0FD2E7"/>
        <rFont val="Verdana"/>
        <family val="2"/>
      </rPr>
      <t xml:space="preserve"> </t>
    </r>
    <r>
      <rPr>
        <b/>
        <sz val="12"/>
        <color rgb="FF113CEA"/>
        <rFont val="Verdana"/>
        <family val="2"/>
      </rPr>
      <t>Local hiring</t>
    </r>
  </si>
  <si>
    <t>CBA adopts business practices to hire local individuals at facilities owned or operated by the Company, offering training for unemployed people to prepare them for roles in its operations. The Company has already conducted training for local labor for both direct hires and contractors. CBA has also provided industry-focused training for women at various sites in previous years.
As part of its commitments related to this area, the Company:
• Actively supports public programs and sustainable development agendas
• Seeks transparent communication with communities, strengthening community ties and civil-society organizations
• Prioritizes enabling initiatives that resonate with local strengths and are more likely to generate local interest and engagement
• Establishes indicators, monitors, assesses, and reports on the outcomes of its social initiatives
• Complies with national legislation, carries out human rights due diligence, and seeks free, prior, and informed consent when required</t>
  </si>
  <si>
    <r>
      <rPr>
        <b/>
        <sz val="12"/>
        <color rgb="FF0FD2E7"/>
        <rFont val="Verdana"/>
        <family val="2"/>
      </rPr>
      <t>GRI 203-1.</t>
    </r>
    <r>
      <rPr>
        <b/>
        <sz val="12"/>
        <color rgb="FF113CEA"/>
        <rFont val="Verdana"/>
        <family val="2"/>
      </rPr>
      <t xml:space="preserve"> Infrastructure investments and services supported</t>
    </r>
  </si>
  <si>
    <t>The Company voluntarily supports selected public sectors, focusing on the pillars of Health, Education, and Rights Protection. Services are delivered through three projects: Partnership for Education (PVE), Public Management Support - Healthcare (AGP Healthcare), and the Votorantim Program for Childhood and Adolescence (VIA). CBA’s participation in these initiatives includes formal agreements with public authorities and active monitoring to ensure initiatives are implemented as planned.
These projects support public agencies in improving services in their respective focus areas, and all participating civil servants attend capacity building programs. Services are provided at no cost to the government, with CBA covering expenses by compensating the Votorantim Institute for the consultancy work.
Each project has its own cost structure and lifecycle. For instance, the PVE follows a four-year cycle, renewable for another three years, without limiting a particular municipality from receiving support. In 2024, PVE received an investment of R$ 231,191.00 across 12 locations. Investments in AGP Healthcare and VIA were R$ 160,392.00 and R$ 156,616.00, respectively.</t>
  </si>
  <si>
    <r>
      <rPr>
        <b/>
        <sz val="12"/>
        <color rgb="FF0FD2E7"/>
        <rFont val="Verdana"/>
        <family val="2"/>
      </rPr>
      <t>GRI 203-2.</t>
    </r>
    <r>
      <rPr>
        <b/>
        <sz val="12"/>
        <color rgb="FF113CEA"/>
        <rFont val="Verdana"/>
        <family val="2"/>
      </rPr>
      <t xml:space="preserve"> Significant indirect economic impacts</t>
    </r>
  </si>
  <si>
    <t>CBA does not perform assessments of indirect economic impacts from its operations.</t>
  </si>
  <si>
    <r>
      <rPr>
        <b/>
        <sz val="12"/>
        <color rgb="FF0FD2E7"/>
        <rFont val="Verdana"/>
        <family val="2"/>
      </rPr>
      <t>CBA-10.</t>
    </r>
    <r>
      <rPr>
        <b/>
        <sz val="12"/>
        <color rgb="FF0FD2E7"/>
        <rFont val="Verdana"/>
        <family val="2"/>
      </rPr>
      <t xml:space="preserve"> </t>
    </r>
    <r>
      <rPr>
        <b/>
        <sz val="12"/>
        <color rgb="FF113CEA"/>
        <rFont val="Verdana"/>
        <family val="2"/>
      </rPr>
      <t>Total social investments (R$)</t>
    </r>
  </si>
  <si>
    <t>Funded by CBA</t>
  </si>
  <si>
    <t>CBA-funded as regulatory requirement</t>
  </si>
  <si>
    <t>Funding raised from the Votorantim Institute</t>
  </si>
  <si>
    <t>Externally sourced</t>
  </si>
  <si>
    <t>VSA COVID-19 Fund</t>
  </si>
  <si>
    <t>CBA Match Funding for COVID-19 Response</t>
  </si>
  <si>
    <t>Tax-deducted funds</t>
  </si>
  <si>
    <t>Total investment</t>
  </si>
  <si>
    <r>
      <rPr>
        <b/>
        <sz val="10"/>
        <color rgb="FF000000"/>
        <rFont val="Verdana"/>
        <family val="2"/>
      </rPr>
      <t>Note 1:</t>
    </r>
    <r>
      <rPr>
        <b/>
        <sz val="10"/>
        <color rgb="FF000000"/>
        <rFont val="Verdana"/>
        <family val="2"/>
      </rPr>
      <t xml:space="preserve"> </t>
    </r>
    <r>
      <rPr>
        <sz val="10"/>
        <color rgb="FF000000"/>
        <rFont val="Verdana"/>
        <family val="2"/>
      </rPr>
      <t>Projects continuing from initiatives launchedthat are a continuation of initiatives started during the pandemic have been reallocated to other areas.</t>
    </r>
    <r>
      <rPr>
        <sz val="10"/>
        <color rgb="FF000000"/>
        <rFont val="Verdana"/>
        <family val="2"/>
      </rPr>
      <t xml:space="preserve">
</t>
    </r>
    <r>
      <rPr>
        <b/>
        <sz val="10"/>
        <color rgb="FF000000"/>
        <rFont val="Verdana"/>
        <family val="2"/>
      </rPr>
      <t>Note 2:</t>
    </r>
    <r>
      <rPr>
        <sz val="10"/>
        <color rgb="FF000000"/>
        <rFont val="Verdana"/>
        <family val="2"/>
      </rPr>
      <t xml:space="preserve"> </t>
    </r>
    <r>
      <rPr>
        <sz val="10"/>
        <color rgb="FF000000"/>
        <rFont val="Verdana"/>
        <family val="2"/>
      </rPr>
      <t>All operations with social investment in the year are included in this disclosure, including Barro Alto (GO), Niquelândia (GO), the Salto Pilão HPP and the Barra Grande HPP.</t>
    </r>
  </si>
  <si>
    <r>
      <rPr>
        <b/>
        <sz val="12"/>
        <color rgb="FF0FD2E7"/>
        <rFont val="Verdana"/>
        <family val="2"/>
      </rPr>
      <t>SASB EM-MM-210a.1</t>
    </r>
    <r>
      <rPr>
        <b/>
        <sz val="12"/>
        <color rgb="FF113CEA"/>
        <rFont val="Verdana"/>
        <family val="2"/>
      </rPr>
      <t xml:space="preserve"> Percentage of (1) proved and (2) probable reserves in or near areas of conflict| </t>
    </r>
    <r>
      <rPr>
        <b/>
        <sz val="12"/>
        <color rgb="FF0FD2E7"/>
        <rFont val="Verdana"/>
        <family val="2"/>
      </rPr>
      <t>SASB EM-MM-210a.2</t>
    </r>
    <r>
      <rPr>
        <b/>
        <sz val="12"/>
        <color rgb="FF113CEA"/>
        <rFont val="Verdana"/>
        <family val="2"/>
      </rPr>
      <t xml:space="preserve"> Percentage of (1) proved and (2) probable reserves in or near indigenous land</t>
    </r>
  </si>
  <si>
    <t>CBA confirms that in 2024 it did not identify any proven or probable reserves in areas designated as conflict-affected or in or near indigenous lands. This assessment includes the Company’s mining operations in Miraí (Minas Gerais) and Barro Alto (Goiás). As of this report, there are also no reserves in protected areas or in regions recognized as habitats for threatened species.</t>
  </si>
  <si>
    <r>
      <rPr>
        <b/>
        <sz val="12"/>
        <color rgb="FF0FD2E7"/>
        <rFont val="Verdana"/>
        <family val="2"/>
      </rPr>
      <t>CBA-48.</t>
    </r>
    <r>
      <rPr>
        <b/>
        <sz val="12"/>
        <color rgb="FF113CEA"/>
        <rFont val="Verdana"/>
        <family val="2"/>
      </rPr>
      <t xml:space="preserve"> </t>
    </r>
    <r>
      <rPr>
        <b/>
        <sz val="12"/>
        <color rgb="FF113CEA"/>
        <rFont val="Verdana"/>
        <family val="2"/>
      </rPr>
      <t>Resettlement programs</t>
    </r>
    <r>
      <rPr>
        <b/>
        <sz val="12"/>
        <color rgb="FF113CEA"/>
        <rFont val="Verdana"/>
        <family val="2"/>
      </rPr>
      <t xml:space="preserve"> </t>
    </r>
  </si>
  <si>
    <t xml:space="preserve">None of the Company’s projects or operational sites have required physical or economic resettlement over the past ten years. </t>
  </si>
  <si>
    <t>Minimizing land acquisition that could lead to physical or economic displacement</t>
  </si>
  <si>
    <t>CBA does not purchase land for its mining operations. Mining easement agreements are entered into amicably with surface landowners, covering only the area where bauxite will be mined, access roads will be built, and stockpile yards will be established. The remainder of the property stays under the landowner’s control, enabling them to continue their agricultural or other economic activities, without the need to relocate if they live on the property. Contract durations are tailored to the production schedule and the type of land use in the area. Once mining concludes, CBA reclaims the site and formally returns it to the landowner, ensuring they can resume their farming or livestock activities and maintain their livelihoods.</t>
  </si>
  <si>
    <t>Early disclosure of resettlement eligibility and rights during project planning</t>
  </si>
  <si>
    <t>There have been no resettlement cases in CBA’s operations. Should any arise, the Company would evaluate whether the displacement is temporary or permanent and incorporate the matter into negotiations with the landowner, with all other conditions consistent with those described above.</t>
  </si>
  <si>
    <t>Fair compensation for land and other property</t>
  </si>
  <si>
    <t>CBA is committed to transparency and fair compensation of landowners. The Company engages specialized firms to assess and determine fair compensation for land use and occupation, lost agricultural income depending on the crop or other land use, and royalties on mining income. This aggregate compensation is consistent with guidelines set by Articles 11(b), 27, and 59 of the Brazilian Mining Code.</t>
  </si>
  <si>
    <t>Development of Resettlement Action Plans in the event of physical displacement</t>
  </si>
  <si>
    <t>To date, CBA has not encountered cases of physical displacement in its operations. If such situations arise, they will be handled in strict accordance with the Company’s internal protocols, corporate policies, and applicable legal requirements.</t>
  </si>
  <si>
    <t>Development of Livelihood Restoration Plans in cases of economic displacement</t>
  </si>
  <si>
    <t>During negotiations, CBA ensures landowners are fully informed that, following mining activities, the company will undertake comprehensive land stabilization and rehabilitation efforts. Formal land handovers are documented with photographic reports certifying the quality of reclamation. The timing of reclamation efforts is planned to coincide with the rainy season, which optimizes planting success, and takes account of the type of crop. In the Zona da Mata Mineira region, reclaimed lands are typically returned as pastureland, eucalyptus groves, or coffee plantations.</t>
  </si>
  <si>
    <t>Grievance mechanisms related to physical or economic displacement</t>
  </si>
  <si>
    <t>In addition to CBA’s Ethics Hotline and the External Communication Record process detailed earlier, CBA includes a dedicated clause in its standard Mining Easement agreements regarding the land handover process, providing a 30-day window for landowners to raise any concerns regarding the quality of land reclamation. CBA is responsible for addressing or clarifying any such concerns. If no claims are made within this period, both parties formally consider the matter resolved.</t>
  </si>
  <si>
    <t>Periodic auditing and review of Resettlement Action Plans and/or Livelihood Restoration Plans</t>
  </si>
  <si>
    <t>CBA is subject to annual audits—including ISO 14001 certification audits—which evaluate mine site reclamation, compliance with environmental permit requirements, legal obligations, etc.</t>
  </si>
  <si>
    <r>
      <rPr>
        <b/>
        <sz val="12"/>
        <color rgb="FF0FD2E7"/>
        <rFont val="Verdana"/>
        <family val="2"/>
      </rPr>
      <t>CBA-49.</t>
    </r>
    <r>
      <rPr>
        <b/>
        <sz val="12"/>
        <color rgb="FF113CEA"/>
        <rFont val="Verdana"/>
        <family val="2"/>
      </rPr>
      <t xml:space="preserve"> </t>
    </r>
    <r>
      <rPr>
        <b/>
        <sz val="12"/>
        <color rgb="FF113CEA"/>
        <rFont val="Verdana"/>
        <family val="2"/>
      </rPr>
      <t>Indigenous Peoples and Cultural Preservation</t>
    </r>
  </si>
  <si>
    <t>CBA’s corporate approach to indigenous peoples and cultural heritage protection is governed by its Human Rights and Social Responsibility policies and Code of Conduct. The Company’s processes are aligned with international best practices and include commitments to: (1) avoid conducting mining operations in territories officially titled to indigenous peoples and traditional communities; (2) preserve customary rights, access to water and natural resources, subsistence practices, and secure free, prior, and informed consent from indigenous peoples and traditional communities when applicable; and (3) comply with national legislation regarding relationships with indigenous, traditional, and local communities, ensuring free, prior, and informed consent is sought where required.
CBA’s management system includes processes for identifying, developing, and implementing prevention, detection and mitigation controls to continuously strengthen its approach to these topics. These processes include human rights due diligence and access to CBA’s Ethics Hotline. To date, no operational conflicts have been identified between CBA’s mining activities and indigenous or traditional communities in its areas of operation.</t>
  </si>
  <si>
    <r>
      <rPr>
        <b/>
        <sz val="12"/>
        <color rgb="FF0FD2E7"/>
        <rFont val="Verdana"/>
        <family val="2"/>
      </rPr>
      <t>CBA-50.</t>
    </r>
    <r>
      <rPr>
        <b/>
        <sz val="12"/>
        <color rgb="FF0FD2E7"/>
        <rFont val="Verdana"/>
        <family val="2"/>
      </rPr>
      <t xml:space="preserve"> </t>
    </r>
    <r>
      <rPr>
        <b/>
        <sz val="12"/>
        <color rgb="FF113CEA"/>
        <rFont val="Verdana"/>
        <family val="2"/>
      </rPr>
      <t>Security personnel management</t>
    </r>
  </si>
  <si>
    <t>Risk assessment</t>
  </si>
  <si>
    <t>All CBA suppliers are required to comply with the Company’s Sustainable Procurement Policy and Supplier Code of Conduct, which clearly outline expectations for ethical and transparent business conduct. Prior to onboarding, suppliers undergo screening and an ESG maturity assessment. Both steps involve a human rights risk assessment. Every two years, a comprehensive supplier assessment is conducted to identify any emerging risks and implement appropriate measures.</t>
  </si>
  <si>
    <t>Interaction with law enforcement agencies</t>
  </si>
  <si>
    <t>CBA has no formal integration with law enforcement agencies. When needed, the Company requests assistance through official channels such as police hotlines, incident reports, and other formal procedures.</t>
  </si>
  <si>
    <t>Interaction with private security personnel</t>
  </si>
  <si>
    <t>For internal security services, including gate control, property protection, and CCTV monitoring, CBA engages specialized service providers who operate under the previously outlined guidelines.</t>
  </si>
  <si>
    <t>Monitoring of security providers to ensure they meet their obligations to provide security in a manner consistent with the Company’s rules of conduct</t>
  </si>
  <si>
    <t>Service agreements explicitly define supplier obligations related to occupational health and safety, compliance with CBA’s Code of Conduct, and adherence to the Company’s Compliance Program. Security providers are continuously monitored by designated contract managers and the Supplier Management team. All suppliers are also subject to requalification and ESG reassessment every two years.</t>
  </si>
  <si>
    <t>Grievance mechanisms covering security personnel</t>
  </si>
  <si>
    <t>CBA's Ethics Hotline is an official channel for receiving and addressing reports on violations of the Company's Code of Conduct, applicable laws and regulations and internal policies and standards. The Hotline is accessible to all stakeholders, including employees, community members, suppliers, customers, and business partners.</t>
  </si>
  <si>
    <t>Auditing and assessment of security providers</t>
  </si>
  <si>
    <t>Security service contracts are actively managed and periodically evaluated by assigned contract managers and through processes overseen by CBA’s Supplier Management team.</t>
  </si>
  <si>
    <r>
      <rPr>
        <b/>
        <sz val="12"/>
        <color rgb="FF0FD2E7"/>
        <rFont val="Verdana"/>
        <family val="2"/>
      </rPr>
      <t>CBA-34.</t>
    </r>
    <r>
      <rPr>
        <b/>
        <sz val="12"/>
        <color rgb="FF113CEA"/>
        <rFont val="Verdana"/>
        <family val="2"/>
      </rPr>
      <t xml:space="preserve"> </t>
    </r>
    <r>
      <rPr>
        <b/>
        <sz val="12"/>
        <color rgb="FF113CEA"/>
        <rFont val="Verdana"/>
        <family val="2"/>
      </rPr>
      <t>Human rights due diligence process</t>
    </r>
  </si>
  <si>
    <r>
      <rPr>
        <sz val="12"/>
        <color rgb="FFFFFFFF"/>
        <rFont val="Verdana"/>
        <family val="2"/>
      </rPr>
      <t>Aspects considered in due diligence processes</t>
    </r>
  </si>
  <si>
    <t>Description of the due diligence process</t>
  </si>
  <si>
    <t>CBA has implemented a company-wide human rights due diligence process to proactively identify and assess potential human rights-related risks and impacts. The due diligence process includes identifying risks in the Company’s operations, across the value chain, and in other business-related activities, including new business relationships (mergers and acquisitions).
The due diligence process is two-staged, with the first being internal due diligence and the second stage third-party due diligence, in which third parties are selected based on the materiality assessment.
The process is conducted in accordance with the UN Guiding Principles on Business and Human Rights and other relevant national and international frameworks and legislation.</t>
  </si>
  <si>
    <t>Topics assessed</t>
  </si>
  <si>
    <t>The main human rights topics assessed encompass 23 areas, including: forced labor, child labor, freedom of association, the right to collective bargaining, equal pay, and discrimination. The groups at risk include women, children, indigenous peoples, third-party workers, and local communities.</t>
  </si>
  <si>
    <t xml:space="preserve">Periodic systematic review of potential risk maps </t>
  </si>
  <si>
    <t>Reviews of potential risk maps are made through a due diligence process first conducted in 2019 and thereafter updated every two years or whenever there are significant changes within the Company, as required in CBA’s Human Rights Policy.</t>
  </si>
  <si>
    <t>Stakeholders assessed</t>
  </si>
  <si>
    <t>Direct employees, contractors, suppliers, and local communities.</t>
  </si>
  <si>
    <r>
      <rPr>
        <b/>
        <sz val="12"/>
        <color rgb="FF0FD2E7"/>
        <rFont val="Verdana"/>
        <family val="2"/>
      </rPr>
      <t>GRI 412-1.</t>
    </r>
    <r>
      <rPr>
        <b/>
        <sz val="12"/>
        <color rgb="FF0FD2E7"/>
        <rFont val="Verdana"/>
        <family val="2"/>
      </rPr>
      <t xml:space="preserve"> </t>
    </r>
    <r>
      <rPr>
        <b/>
        <sz val="12"/>
        <color rgb="FF113CEA"/>
        <rFont val="Verdana"/>
        <family val="2"/>
      </rPr>
      <t>Operations that have been subject to human rights reviews or impact assessments</t>
    </r>
  </si>
  <si>
    <r>
      <rPr>
        <sz val="12"/>
        <color rgb="FF000000"/>
        <rFont val="Verdana"/>
        <family val="2"/>
      </rPr>
      <t>Total number of operations that have been subject to human rights reviews or human rights impact assessments</t>
    </r>
  </si>
  <si>
    <r>
      <rPr>
        <sz val="12"/>
        <color rgb="FF000000"/>
        <rFont val="Verdana"/>
        <family val="2"/>
      </rPr>
      <t>Percentage of operations that have been subject to human rights reviews or human rights impact assessments</t>
    </r>
  </si>
  <si>
    <r>
      <rPr>
        <b/>
        <sz val="10"/>
        <color rgb="FF000000"/>
        <rFont val="Verdana"/>
        <family val="2"/>
      </rPr>
      <t>Note 1:</t>
    </r>
    <r>
      <rPr>
        <sz val="10"/>
        <color rgb="FF000000"/>
        <rFont val="Verdana"/>
        <family val="2"/>
      </rPr>
      <t xml:space="preserve"> The following Aluminum Business operations are included in this disclosure: Caxias do Sul Distribution Center and Solutions &amp; Services Center (RS), CBA mines in Itamarati de Minas (MG), Miraí (MG), Poços de Caldas (MG), and Barro Alto (GO), Alumínio plant (SP), Sorocaba facility (SP), Metalex (SP), Itapissuma (PE), Alux (SP) and Corporate Office (SP). In 2023, the Boa Vista hydropower plant was not a part of the Energy Business and no longer counted among the Company’s total operations.
</t>
    </r>
    <r>
      <rPr>
        <b/>
        <sz val="10"/>
        <color rgb="FF000000"/>
        <rFont val="Verdana"/>
        <family val="2"/>
      </rPr>
      <t xml:space="preserve">Note 2: </t>
    </r>
    <r>
      <rPr>
        <sz val="10"/>
        <color rgb="FF000000"/>
        <rFont val="Verdana"/>
        <family val="2"/>
      </rPr>
      <t>The human rights due diligence process is conducted biennially, as outlined in CBA’s Human Rights Policy. Therefore, the data reported in 2022 corresponds to the due diligence cycle in 2021. In 2023, a new due diligence cycle was conducted, and the results are fully reflected in the 2023 and 2024 data.</t>
    </r>
  </si>
  <si>
    <r>
      <rPr>
        <b/>
        <sz val="12"/>
        <color rgb="FF17D4E8"/>
        <rFont val="Verdana"/>
        <family val="2"/>
      </rPr>
      <t>CBA-35.</t>
    </r>
    <r>
      <rPr>
        <b/>
        <sz val="12"/>
        <color rgb="FF113CEA"/>
        <rFont val="Verdana"/>
        <family val="2"/>
      </rPr>
      <t xml:space="preserve"> </t>
    </r>
    <r>
      <rPr>
        <b/>
        <sz val="12"/>
        <color rgb="FF113CEA"/>
        <rFont val="Verdana"/>
        <family val="2"/>
      </rPr>
      <t>Human rights assessment</t>
    </r>
    <r>
      <rPr>
        <b/>
        <sz val="12"/>
        <color rgb="FF113CEA"/>
        <rFont val="Verdana"/>
        <family val="2"/>
      </rPr>
      <t xml:space="preserve"> </t>
    </r>
  </si>
  <si>
    <t>CBA has structured due diligence processes and management systems in place to identify and address both potential and actual human rights risks and impacts. These include: human rights due diligence reviews every two years; a supplier screening process required before onboarding any new supplier, which is updated regularly; and a biennial, comprehensive supplier compliance assessment to uncover emerging risks and apply corrective or preventive actions as necessary.</t>
  </si>
  <si>
    <t>% of total evaluated over the past three years</t>
  </si>
  <si>
    <t>% of total evaluated where risks were identified</t>
  </si>
  <si>
    <t xml:space="preserve"> % of identified risks with mitigation measures implemented</t>
  </si>
  <si>
    <r>
      <rPr>
        <sz val="12"/>
        <color rgb="FF000000"/>
        <rFont val="Verdana"/>
        <family val="2"/>
      </rPr>
      <t>CBA operations (sites)</t>
    </r>
  </si>
  <si>
    <t>Contractors and Tier 1 suppliers</t>
  </si>
  <si>
    <t>Since the human rights due diligence process was first introduced, no human rights violations have been found in CBA’s operations or among partners</t>
  </si>
  <si>
    <r>
      <rPr>
        <b/>
        <sz val="10"/>
        <color rgb="FF000000"/>
        <rFont val="Verdana"/>
        <family val="2"/>
      </rPr>
      <t>Note:</t>
    </r>
    <r>
      <rPr>
        <sz val="10"/>
        <color rgb="FF000000"/>
        <rFont val="Verdana"/>
        <family val="2"/>
      </rPr>
      <t xml:space="preserve"> In 2024, CBA conducted due diligence at 9 of its 23 sites. A full due diligence process is also conducted every two years for the Company’s suppliers, aimed at identifying emerging risks and implementing necessary measures. No cases of forced or slave labor were identified, and no significant risk of child labor was found in the Company’s operations or among partners.</t>
    </r>
  </si>
  <si>
    <r>
      <rPr>
        <b/>
        <sz val="12"/>
        <color rgb="FF0FD2E7"/>
        <rFont val="Verdana"/>
        <family val="2"/>
      </rPr>
      <t>CBA-36.</t>
    </r>
    <r>
      <rPr>
        <b/>
        <sz val="12"/>
        <color rgb="FF113CEA"/>
        <rFont val="Verdana"/>
        <family val="2"/>
      </rPr>
      <t xml:space="preserve"> </t>
    </r>
    <r>
      <rPr>
        <b/>
        <sz val="12"/>
        <color rgb="FF113CEA"/>
        <rFont val="Verdana"/>
        <family val="2"/>
      </rPr>
      <t>Mitigation and remediation of human rights risks</t>
    </r>
  </si>
  <si>
    <t>Actions to mitigate and remediate human rights risks</t>
  </si>
  <si>
    <r>
      <rPr>
        <sz val="12"/>
        <color rgb="FF000000"/>
        <rFont val="Verdana"/>
        <family val="2"/>
      </rPr>
      <t>Risks identified through due diligence processes</t>
    </r>
  </si>
  <si>
    <r>
      <rPr>
        <sz val="12"/>
        <color rgb="FF000000"/>
        <rFont val="Verdana"/>
        <family val="2"/>
      </rPr>
      <t>Since human rights due diligence processes were first implemented in 2019, no human rights violations have been identified in CBA’s operations, including violations involving indigenous and traditional communities.</t>
    </r>
    <r>
      <rPr>
        <sz val="12"/>
        <color rgb="FF000000"/>
        <rFont val="Verdana"/>
        <family val="2"/>
      </rPr>
      <t xml:space="preserve"> </t>
    </r>
  </si>
  <si>
    <t>Processes in place to mitigate human rights risks</t>
  </si>
  <si>
    <t>To mitigate risks identified in due diligence, CBA implements corporate measures in operational units addressing topics such as forced labor, human trafficking, child labor, freedom of association, collective bargaining, equal pay, discrimination, among other topics. Some of the measures already implemented include: diversity targets tied to variable compensation for leadership positions; including the Company’s Code of Conduct in employee and contractor onboarding; contractor oversight to ensure labor-related documentation is compliant; health and safety campaigns and processes (e.g. duty of refusal); and community forums to discuss infrastructure improvements.</t>
  </si>
  <si>
    <t>Operational sites with mitigation plans</t>
  </si>
  <si>
    <t>4 – Alumínio plant (SP), Itapissuma (PE), Miraí mine (MG), and Corporate Office (SP), which addresses cross-functional risks.</t>
  </si>
  <si>
    <t>Sites with remediation plans</t>
  </si>
  <si>
    <t xml:space="preserve">No remediation plans have been developed as no human rights violations have been identified in CBA’s operations.													</t>
  </si>
  <si>
    <r>
      <rPr>
        <b/>
        <sz val="12"/>
        <color rgb="FF61CBF3"/>
        <rFont val="Verdana"/>
        <family val="2"/>
      </rPr>
      <t>GRI 412-2.</t>
    </r>
    <r>
      <rPr>
        <b/>
        <sz val="12"/>
        <color rgb="FFBDD9E7"/>
        <rFont val="Verdana"/>
        <family val="2"/>
      </rPr>
      <t xml:space="preserve"> </t>
    </r>
    <r>
      <rPr>
        <b/>
        <sz val="12"/>
        <color rgb="FF113CEA"/>
        <rFont val="Verdana"/>
        <family val="2"/>
      </rPr>
      <t xml:space="preserve">Employee training on human rights policies or procedures </t>
    </r>
  </si>
  <si>
    <t>Employee training on human rights policies or procedures</t>
  </si>
  <si>
    <t>Total number of hours in the reporting period devoted to training on policies or procedures concerning aspects of human rights that are relevant to operations</t>
  </si>
  <si>
    <t>Total active employees</t>
  </si>
  <si>
    <t>Total employees trained</t>
  </si>
  <si>
    <t>Percentage of employees trained during the reporting period in policies or procedures concerning aspects of human rights that are relevant to operations</t>
  </si>
  <si>
    <r>
      <rPr>
        <b/>
        <sz val="10"/>
        <color theme="1"/>
        <rFont val="Verdana"/>
        <family val="2"/>
      </rPr>
      <t>Note 1:</t>
    </r>
    <r>
      <rPr>
        <b/>
        <sz val="10"/>
        <color theme="1"/>
        <rFont val="Verdana"/>
        <family val="2"/>
      </rPr>
      <t xml:space="preserve"> </t>
    </r>
    <r>
      <rPr>
        <sz val="10"/>
        <color rgb="FF000000"/>
        <rFont val="Verdana"/>
        <family val="2"/>
      </rPr>
      <t>In 2024, training was geared toward CBA’s leadership, totaling 509 individuals.</t>
    </r>
    <r>
      <rPr>
        <sz val="10"/>
        <color rgb="FF000000"/>
        <rFont val="Verdana"/>
        <family val="2"/>
      </rPr>
      <t xml:space="preserve"> </t>
    </r>
    <r>
      <rPr>
        <sz val="10"/>
        <color rgb="FF000000"/>
        <rFont val="Verdana"/>
        <family val="2"/>
      </rPr>
      <t>Of these, 217 have completed the training to date, through four two-hour online sessions.</t>
    </r>
    <r>
      <rPr>
        <b/>
        <sz val="10"/>
        <color rgb="FF000000"/>
        <rFont val="Verdana"/>
        <family val="2"/>
      </rPr>
      <t xml:space="preserve">
</t>
    </r>
    <r>
      <rPr>
        <b/>
        <sz val="10"/>
        <color rgb="FF000000"/>
        <rFont val="Verdana"/>
        <family val="2"/>
      </rPr>
      <t>Note 2:</t>
    </r>
    <r>
      <rPr>
        <b/>
        <sz val="10"/>
        <color rgb="FF000000"/>
        <rFont val="Verdana"/>
        <family val="2"/>
      </rPr>
      <t xml:space="preserve"> </t>
    </r>
    <r>
      <rPr>
        <sz val="10"/>
        <color rgb="FF000000"/>
        <rFont val="Verdana"/>
        <family val="2"/>
      </rPr>
      <t>The data presented in the table refers to training provided during the relevant reporting period. This included Code of Conduct and ESG Training between 2021 and 2023, with the addition of Human Rights and Leadership Journey training in 2024.</t>
    </r>
  </si>
  <si>
    <r>
      <rPr>
        <b/>
        <sz val="12"/>
        <color rgb="FF17D4E8"/>
        <rFont val="Verdana"/>
        <family val="2"/>
      </rPr>
      <t>GRI 412-3.</t>
    </r>
    <r>
      <rPr>
        <b/>
        <sz val="12"/>
        <color rgb="FF113CEA"/>
        <rFont val="Verdana"/>
        <family val="2"/>
      </rPr>
      <t xml:space="preserve"> </t>
    </r>
    <r>
      <rPr>
        <b/>
        <sz val="12"/>
        <color rgb="FF113CEA"/>
        <rFont val="Verdana"/>
        <family val="2"/>
      </rPr>
      <t>Significant investment agreements and contracts that include human rights clauses or that underwent human rights screening</t>
    </r>
  </si>
  <si>
    <t>In 2024, CBA and its subsidiaries formalized 1,083 contracts with business partners. All contracts arising from formal procurement processes included specific human rights clauses, as confirmed by the responsible departments. Supplementary instruments—such as amendments, termination agreements, and documents not derived from procurement—due to their nature and purpose, do not include human rights clauses.</t>
  </si>
  <si>
    <t>Total number and percentage of significant investment agreements and contracts that include human rights clauses</t>
  </si>
  <si>
    <t xml:space="preserve">Total number of investment agreements and contracts </t>
  </si>
  <si>
    <t>Total number of significant investment agreements and contracts that include human rights clauses or that underwent human rights screening</t>
  </si>
  <si>
    <t>Percentage of agreements and contracts that include human rights clauses</t>
  </si>
  <si>
    <r>
      <rPr>
        <b/>
        <sz val="10"/>
        <color rgb="FF000000"/>
        <rFont val="Verdana"/>
        <family val="2"/>
      </rPr>
      <t>Note:</t>
    </r>
    <r>
      <rPr>
        <sz val="10"/>
        <color rgb="FF000000"/>
        <rFont val="Verdana"/>
        <family val="2"/>
      </rPr>
      <t xml:space="preserve"> The total number of contracts excludes NDAs, amendments, and other document types that are not classified as contracts. CBA has no formal definition for “significant investment agreements”. Thus, all contracts signed during the reporting period have been included in this disclosure.								</t>
    </r>
  </si>
  <si>
    <r>
      <rPr>
        <b/>
        <sz val="12"/>
        <color rgb="FF0FD2E7"/>
        <rFont val="Verdana"/>
        <family val="2"/>
      </rPr>
      <t>SASB EM-MM-210a.3</t>
    </r>
    <r>
      <rPr>
        <b/>
        <sz val="12"/>
        <color rgb="FF113CEA"/>
        <rFont val="Verdana"/>
        <family val="2"/>
      </rPr>
      <t xml:space="preserve"> Discussion of engagement processes and due diligence practices with respect to human rights, indigenous rights, and operation in areas of conflict</t>
    </r>
  </si>
  <si>
    <t>CBA upholds a strong commitment to human rights, and carries out regular due diligence to identify, mitigate, and monitor potential risks and impacts. Since 2019, due diligence has extended to contractors and surrounding communities, including in-person consultations with external stakeholders. In 2023, the Alux and Barro Alto sites were added to the due diligence scope; to date, no human rights violations have been identified in the Company’s operations.
With respect to indigenous rights, CBA confirms that it does not operate in or near indigenous lands. This is verified through routine due diligence to ensure compliance with applicable guidelines.
Likewise, the Company does not operate in communities or regions considered conflict-affected. Even so, CBA maintains open dialog with neighboring communities as part of its commitment to responsible and proactive practices.
In addition, CBA’s due diligence practices extend to business partners, including suppliers, customers, and commercial partners. These processes assess environmental, social, and governance aspects to ensure that partners operate in line with the Company’s policies and values. When certain due diligence practices are not applicable to a specific partner, this is clearly communicated and transparently justified.</t>
  </si>
  <si>
    <t xml:space="preserve">Emissions </t>
  </si>
  <si>
    <r>
      <rPr>
        <b/>
        <sz val="12"/>
        <color rgb="FF0FD2E7"/>
        <rFont val="Verdana"/>
        <family val="2"/>
      </rPr>
      <t>EM-MM-110a.2.</t>
    </r>
    <r>
      <rPr>
        <b/>
        <sz val="12"/>
        <color rgb="FF0FD2E7"/>
        <rFont val="Verdana"/>
        <family val="2"/>
      </rPr>
      <t xml:space="preserve"> </t>
    </r>
    <r>
      <rPr>
        <b/>
        <sz val="12"/>
        <color rgb="FF113CEA"/>
        <rFont val="Verdana"/>
        <family val="2"/>
      </rPr>
      <t>Description of long-term and short-term strategy or plan to manage Scope 1 emissions, emission-reduction targets, and an analysis of performance against those targets</t>
    </r>
    <r>
      <rPr>
        <b/>
        <sz val="12"/>
        <color rgb="FF113CEA"/>
        <rFont val="Verdana"/>
        <family val="2"/>
      </rPr>
      <t xml:space="preserve"> |</t>
    </r>
    <r>
      <rPr>
        <b/>
        <sz val="12"/>
        <color rgb="FF0FD2E7"/>
        <rFont val="Verdana"/>
        <family val="2"/>
      </rPr>
      <t xml:space="preserve"> IF-EU-110a.3</t>
    </r>
    <r>
      <rPr>
        <b/>
        <sz val="12"/>
        <color rgb="FF113CEA"/>
        <rFont val="Verdana"/>
        <family val="2"/>
      </rPr>
      <t xml:space="preserve"> </t>
    </r>
    <r>
      <rPr>
        <b/>
        <sz val="12"/>
        <color rgb="FF113CEA"/>
        <rFont val="Verdana"/>
        <family val="2"/>
      </rPr>
      <t>Description of long-term and short-term strategy or plan to manage Scope 1 emissions, emission-reduction targets, and an analysis of performance against those targets</t>
    </r>
  </si>
  <si>
    <t>CBA’s 2030 ESG Strategy guides the Company’s approach to environmental, social, and governance aspects, including climate change. The roadmap includes targets and initiatives to reduce Scope 1 emissions, such as expanding the use of renewable energy, increasing recycling, and optimizing production processes.
Financial and CAPEX planning incorporates environmental impact criteria, including GHG emissions and carbon pricing. Recent investments include R$ 243 million for recycling expansion, R$ 207 million for the acquisition of Alux to boost secondary alloy production, and R$ 191 million for a pot room restart to increase molten aluminum output.
In addition, CBA completed the Dry Waste Disposal project at the Palmital dam (SP), with an investment of R$ 400 million in improved safety and soda recovery. An additional R$ 100 million is planned through to the dam’s decommissioning. In total, modernization and expansion project expenditure amounts to R$ 2.3 billion.</t>
  </si>
  <si>
    <r>
      <t xml:space="preserve">CBA has implemented projects aimed at reducing GHG emissions and generating carbon credits, including:
</t>
    </r>
    <r>
      <rPr>
        <u/>
        <sz val="12"/>
        <color rgb="FF000000"/>
        <rFont val="Verdana"/>
        <family val="2"/>
      </rPr>
      <t>Biomass boiler:</t>
    </r>
    <r>
      <rPr>
        <sz val="12"/>
        <color rgb="FF000000"/>
        <rFont val="Verdana"/>
        <family val="2"/>
      </rPr>
      <t xml:space="preserve"> Since 2020, the Company has used steam generated by a biomass boiler at the Alumina Refinery, replacing natural gas and fuel oil. As a result, the Refinery now boasts the lowest carbon emissions in the world, as reported by CRU, with emissions from this stage reduced by over 60%.
</t>
    </r>
    <r>
      <rPr>
        <u/>
        <sz val="12"/>
        <color rgb="FF000000"/>
        <rFont val="Verdana"/>
        <family val="2"/>
      </rPr>
      <t>Smelter Upgrade:</t>
    </r>
    <r>
      <rPr>
        <sz val="12"/>
        <color rgb="FF000000"/>
        <rFont val="Verdana"/>
        <family val="2"/>
      </rPr>
      <t xml:space="preserve"> This upgrade is designed to improve efficiency and safety and reduce GHG emissions by 20% through an automated alumina feed system. The pilot project began in 2018, and 150 pots are currently operating with the new technology. The expansion is following a phased schedule.
</t>
    </r>
    <r>
      <rPr>
        <u/>
        <sz val="12"/>
        <color rgb="FF000000"/>
        <rFont val="Verdana"/>
        <family val="2"/>
      </rPr>
      <t>Use of scrap:</t>
    </r>
    <r>
      <rPr>
        <sz val="12"/>
        <color rgb="FF000000"/>
        <rFont val="Verdana"/>
        <family val="2"/>
      </rPr>
      <t xml:space="preserve"> Replacing primary metal with scrap reduces high-emission steps in the production process. CBA has invested in the acquisition of Alux, installation of sidewell furnaces at Metalex, installation of a new scrap treatment line, and a new Scrap Processing and Recycling Center. An adaptation of the billet line at the Alumínio plant is also planned to increase recycling capacity.
CBA has a CAPEX investment plan to reduce GHG emissions, as part of its commitment to sustainability and operational efficiency. CAPEX investments are divided into three strategic areas:
• Increased production of primary aluminum (R$ 1,198 mn): Early restart of Pot Room 3 and restart of Pot Room 1.
• Modernization and ESG (R$ 1,247 mn): Pot room upgrades and implementation of dry waste disposal.
• Recycling expansion (R$ 428 mn): Metalex sidewell furnace (expanding capacity from 75 ktpa to 90 ktpa), Scrap Treatment Line, ReAl project, and acquisition of Alux.
In governance, the main change for 2024 was the expansion of CBA’s Sustainability Committee to include Capital Projects. In 2024, progress was made on inventory management using an automated tool; however, due to issues with the supplier, system replacement is currently under review.
Regarding the previously mentioned projects and investments, the Company continues to pursue annual emissions reduction targets in strategic areas such as the Refinery and Smelters, aligned with its 2030 target.
CBA remains committed to consuming 100% renewable energy—a target achieved over the past three years and projected for 2024. This commitment is voluntary and not associated with any specific green energy program.</t>
    </r>
  </si>
  <si>
    <r>
      <t xml:space="preserve">GRI 305-1. </t>
    </r>
    <r>
      <rPr>
        <b/>
        <sz val="12"/>
        <color rgb="FF113CEA"/>
        <rFont val="Verdana"/>
        <family val="2"/>
      </rPr>
      <t>Direct (Scope 1) GHG emissions |</t>
    </r>
    <r>
      <rPr>
        <b/>
        <sz val="12"/>
        <color rgb="FF0FD2E7"/>
        <rFont val="Verdana"/>
        <family val="2"/>
      </rPr>
      <t xml:space="preserve"> SASB EM-MM-110a.1, IF-EU-110a.1. </t>
    </r>
    <r>
      <rPr>
        <b/>
        <sz val="12"/>
        <color rgb="FF113CEA"/>
        <rFont val="Verdana"/>
        <family val="2"/>
      </rPr>
      <t xml:space="preserve">Gross global Scope 1 emissions, percentage covered under emissions-limiting regulations </t>
    </r>
  </si>
  <si>
    <t>Direct (scope 1) GHG emissions</t>
  </si>
  <si>
    <r>
      <rPr>
        <sz val="12"/>
        <color theme="0"/>
        <rFont val="Verdana"/>
        <family val="2"/>
      </rPr>
      <t>thousand tCO</t>
    </r>
    <r>
      <rPr>
        <vertAlign val="subscript"/>
        <sz val="12"/>
        <color theme="0"/>
        <rFont val="Verdana"/>
        <family val="2"/>
      </rPr>
      <t>2</t>
    </r>
    <r>
      <rPr>
        <sz val="12"/>
        <color theme="0"/>
        <rFont val="Verdana"/>
        <family val="2"/>
      </rPr>
      <t>e</t>
    </r>
  </si>
  <si>
    <t>% of Scope</t>
  </si>
  <si>
    <t>Stationary combustion</t>
  </si>
  <si>
    <t>Mobile combustion</t>
  </si>
  <si>
    <t>Fugitive emissions</t>
  </si>
  <si>
    <t>Industrial processes</t>
  </si>
  <si>
    <t>Agricultural activities</t>
  </si>
  <si>
    <t>Land-use change</t>
  </si>
  <si>
    <t>Waste (solid waste + effluents)</t>
  </si>
  <si>
    <t>Total Scope 1 emissions</t>
  </si>
  <si>
    <r>
      <rPr>
        <sz val="12"/>
        <color rgb="FF000000"/>
        <rFont val="Verdana"/>
        <family val="2"/>
      </rPr>
      <t>Biogenic CO</t>
    </r>
    <r>
      <rPr>
        <vertAlign val="subscript"/>
        <sz val="12"/>
        <color rgb="FF000000"/>
        <rFont val="Verdana"/>
        <family val="2"/>
      </rPr>
      <t>2</t>
    </r>
    <r>
      <rPr>
        <sz val="12"/>
        <color rgb="FF000000"/>
        <rFont val="Verdana"/>
        <family val="2"/>
      </rPr>
      <t>e emissions (Scope 1)</t>
    </r>
  </si>
  <si>
    <r>
      <rPr>
        <sz val="12"/>
        <color rgb="FF000000"/>
        <rFont val="Verdana"/>
        <family val="2"/>
      </rPr>
      <t>Biogenic CO</t>
    </r>
    <r>
      <rPr>
        <vertAlign val="subscript"/>
        <sz val="12"/>
        <color rgb="FF000000"/>
        <rFont val="Verdana"/>
        <family val="2"/>
      </rPr>
      <t>2</t>
    </r>
    <r>
      <rPr>
        <sz val="12"/>
        <color rgb="FF000000"/>
        <rFont val="Verdana"/>
        <family val="2"/>
      </rPr>
      <t>e removals (Scope 1)</t>
    </r>
  </si>
  <si>
    <r>
      <t>Note 1:</t>
    </r>
    <r>
      <rPr>
        <sz val="10"/>
        <color rgb="FF000000"/>
        <rFont val="Verdana"/>
        <family val="2"/>
      </rPr>
      <t xml:space="preserve"> CBA’s Sorocaba facility (SP), São Paulo headquarters (SP) and Caxias do Sul distribution center (RS) have not been included in the scope of this disclosure as their emissions are negligible.</t>
    </r>
    <r>
      <rPr>
        <b/>
        <sz val="10"/>
        <color rgb="FF000000"/>
        <rFont val="Verdana"/>
        <family val="2"/>
      </rPr>
      <t xml:space="preserve">
Note 2:</t>
    </r>
    <r>
      <rPr>
        <sz val="10"/>
        <color rgb="FF000000"/>
        <rFont val="Verdana"/>
        <family val="2"/>
      </rPr>
      <t xml:space="preserve"> All greenhouse gases are included in the calculation (CO</t>
    </r>
    <r>
      <rPr>
        <vertAlign val="subscript"/>
        <sz val="10"/>
        <color rgb="FF000000"/>
        <rFont val="Verdana"/>
        <family val="2"/>
      </rPr>
      <t>2</t>
    </r>
    <r>
      <rPr>
        <sz val="10"/>
        <color rgb="FF000000"/>
        <rFont val="Verdana"/>
        <family val="2"/>
      </rPr>
      <t>, CH</t>
    </r>
    <r>
      <rPr>
        <vertAlign val="subscript"/>
        <sz val="10"/>
        <color rgb="FF000000"/>
        <rFont val="Verdana"/>
        <family val="2"/>
      </rPr>
      <t>4</t>
    </r>
    <r>
      <rPr>
        <sz val="10"/>
        <color rgb="FF000000"/>
        <rFont val="Verdana"/>
        <family val="2"/>
      </rPr>
      <t>, N</t>
    </r>
    <r>
      <rPr>
        <vertAlign val="subscript"/>
        <sz val="10"/>
        <color rgb="FF000000"/>
        <rFont val="Verdana"/>
        <family val="2"/>
      </rPr>
      <t>2</t>
    </r>
    <r>
      <rPr>
        <sz val="10"/>
        <color rgb="FF000000"/>
        <rFont val="Verdana"/>
        <family val="2"/>
      </rPr>
      <t>O, HFCs, PFCs, SF</t>
    </r>
    <r>
      <rPr>
        <vertAlign val="subscript"/>
        <sz val="10"/>
        <color rgb="FF000000"/>
        <rFont val="Verdana"/>
        <family val="2"/>
      </rPr>
      <t>6</t>
    </r>
    <r>
      <rPr>
        <sz val="10"/>
        <color rgb="FF000000"/>
        <rFont val="Verdana"/>
        <family val="2"/>
      </rPr>
      <t xml:space="preserve"> and NF</t>
    </r>
    <r>
      <rPr>
        <vertAlign val="subscript"/>
        <sz val="10"/>
        <color rgb="FF000000"/>
        <rFont val="Verdana"/>
        <family val="2"/>
      </rPr>
      <t>3</t>
    </r>
    <r>
      <rPr>
        <sz val="10"/>
        <color rgb="FF000000"/>
        <rFont val="Verdana"/>
        <family val="2"/>
      </rPr>
      <t>). The consolidation approach for emissions was operational control.</t>
    </r>
  </si>
  <si>
    <r>
      <rPr>
        <b/>
        <sz val="12"/>
        <color rgb="FF0FD2E7"/>
        <rFont val="Verdana"/>
        <family val="2"/>
      </rPr>
      <t>GRI 305-2.</t>
    </r>
    <r>
      <rPr>
        <b/>
        <sz val="12"/>
        <color rgb="FF113CEA"/>
        <rFont val="Verdana"/>
        <family val="2"/>
      </rPr>
      <t xml:space="preserve"> Energy indirect (Scope 2) GHG emissions | </t>
    </r>
    <r>
      <rPr>
        <b/>
        <sz val="12"/>
        <color rgb="FF0FD2E7"/>
        <rFont val="Verdana"/>
        <family val="2"/>
      </rPr>
      <t>SASB IF-EU-110a.2.</t>
    </r>
    <r>
      <rPr>
        <b/>
        <sz val="12"/>
        <color rgb="FF113CEA"/>
        <rFont val="Verdana"/>
        <family val="2"/>
      </rPr>
      <t xml:space="preserve"> Greenhouse gas (GHG) emissions associated with power deliveries						</t>
    </r>
  </si>
  <si>
    <t>Indirect emissions (Scope 2) ﻿- Location-based</t>
  </si>
  <si>
    <t>Electricity</t>
  </si>
  <si>
    <t>Transmission and distribution losses</t>
  </si>
  <si>
    <t>Purchased heating</t>
  </si>
  <si>
    <t>Total Scope 2 emissions (location-based)</t>
  </si>
  <si>
    <t>Indirect (Scope 2) emissions - market-based</t>
  </si>
  <si>
    <r>
      <rPr>
        <sz val="12"/>
        <color rgb="FFFFFFFF"/>
        <rFont val="Verdana"/>
        <family val="2"/>
      </rPr>
      <t>thousand tCO</t>
    </r>
    <r>
      <rPr>
        <vertAlign val="subscript"/>
        <sz val="12"/>
        <color rgb="FFFFFFFF"/>
        <rFont val="Verdana"/>
        <family val="2"/>
      </rPr>
      <t>2</t>
    </r>
    <r>
      <rPr>
        <sz val="12"/>
        <color rgb="FFFFFFFF"/>
        <rFont val="Verdana"/>
        <family val="2"/>
      </rPr>
      <t>e</t>
    </r>
  </si>
  <si>
    <t>Total Scope 2 emissions (market-based)</t>
  </si>
  <si>
    <r>
      <rPr>
        <sz val="12"/>
        <color rgb="FF000000"/>
        <rFont val="Verdana"/>
        <family val="2"/>
      </rPr>
      <t>Biogenic CO</t>
    </r>
    <r>
      <rPr>
        <vertAlign val="subscript"/>
        <sz val="12"/>
        <color rgb="FF000000"/>
        <rFont val="Verdana"/>
        <family val="2"/>
      </rPr>
      <t>2</t>
    </r>
    <r>
      <rPr>
        <sz val="12"/>
        <color rgb="FF000000"/>
        <rFont val="Verdana"/>
        <family val="2"/>
      </rPr>
      <t>e emissions (Scope 2)</t>
    </r>
  </si>
  <si>
    <r>
      <rPr>
        <b/>
        <sz val="10"/>
        <color rgb="FF000000"/>
        <rFont val="Verdana"/>
        <family val="2"/>
      </rPr>
      <t>Note 1</t>
    </r>
    <r>
      <rPr>
        <sz val="10"/>
        <color rgb="FF000000"/>
        <rFont val="Verdana"/>
        <family val="2"/>
      </rPr>
      <t xml:space="preserve">: CBA’s Sorocaba facility (SP), São Paulo headquarters (SP) and Caxias do Sul distribution center (RS) have not been included in the scope of this disclosure as their emissions are negligible.
</t>
    </r>
    <r>
      <rPr>
        <b/>
        <sz val="10"/>
        <color rgb="FF000000"/>
        <rFont val="Verdana"/>
        <family val="2"/>
      </rPr>
      <t>Note 2:</t>
    </r>
    <r>
      <rPr>
        <sz val="10"/>
        <color rgb="FF000000"/>
        <rFont val="Verdana"/>
        <family val="2"/>
      </rPr>
      <t xml:space="preserve"> All greenhouse gases are included in the calculation (CO</t>
    </r>
    <r>
      <rPr>
        <vertAlign val="subscript"/>
        <sz val="10"/>
        <color rgb="FF000000"/>
        <rFont val="Verdana"/>
        <family val="2"/>
      </rPr>
      <t>2</t>
    </r>
    <r>
      <rPr>
        <sz val="10"/>
        <color rgb="FF000000"/>
        <rFont val="Verdana"/>
        <family val="2"/>
      </rPr>
      <t>, CH</t>
    </r>
    <r>
      <rPr>
        <vertAlign val="subscript"/>
        <sz val="10"/>
        <color rgb="FF000000"/>
        <rFont val="Verdana"/>
        <family val="2"/>
      </rPr>
      <t>4</t>
    </r>
    <r>
      <rPr>
        <sz val="10"/>
        <color rgb="FF000000"/>
        <rFont val="Verdana"/>
        <family val="2"/>
      </rPr>
      <t>, N</t>
    </r>
    <r>
      <rPr>
        <vertAlign val="subscript"/>
        <sz val="10"/>
        <color rgb="FF000000"/>
        <rFont val="Verdana"/>
        <family val="2"/>
      </rPr>
      <t>2</t>
    </r>
    <r>
      <rPr>
        <sz val="10"/>
        <color rgb="FF000000"/>
        <rFont val="Verdana"/>
        <family val="2"/>
      </rPr>
      <t>O, HFCs, PFCs, SF</t>
    </r>
    <r>
      <rPr>
        <vertAlign val="subscript"/>
        <sz val="10"/>
        <color rgb="FF000000"/>
        <rFont val="Verdana"/>
        <family val="2"/>
      </rPr>
      <t>6</t>
    </r>
    <r>
      <rPr>
        <sz val="10"/>
        <color rgb="FF000000"/>
        <rFont val="Verdana"/>
        <family val="2"/>
      </rPr>
      <t xml:space="preserve"> and NF</t>
    </r>
    <r>
      <rPr>
        <vertAlign val="subscript"/>
        <sz val="10"/>
        <color rgb="FF000000"/>
        <rFont val="Verdana"/>
        <family val="2"/>
      </rPr>
      <t>3</t>
    </r>
    <r>
      <rPr>
        <sz val="10"/>
        <color rgb="FF000000"/>
        <rFont val="Verdana"/>
        <family val="2"/>
      </rPr>
      <t xml:space="preserve">). The consolidation approach for emissions was operational control.
</t>
    </r>
    <r>
      <rPr>
        <b/>
        <sz val="10"/>
        <color rgb="FF000000"/>
        <rFont val="Verdana"/>
        <family val="2"/>
      </rPr>
      <t>Note 3:</t>
    </r>
    <r>
      <rPr>
        <sz val="10"/>
        <color rgb="FF000000"/>
        <rFont val="Verdana"/>
        <family val="2"/>
      </rPr>
      <t xml:space="preserve"> Emissions intensity for electricity supply is nil.</t>
    </r>
  </si>
  <si>
    <r>
      <rPr>
        <b/>
        <sz val="12"/>
        <color rgb="FF0FD2E7"/>
        <rFont val="Verdana"/>
        <family val="2"/>
      </rPr>
      <t>GRI 305-3.</t>
    </r>
    <r>
      <rPr>
        <b/>
        <sz val="12"/>
        <color rgb="FF113CEA"/>
        <rFont val="Verdana"/>
        <family val="2"/>
      </rPr>
      <t xml:space="preserve"> </t>
    </r>
    <r>
      <rPr>
        <b/>
        <sz val="12"/>
        <color rgb="FF113CEA"/>
        <rFont val="Verdana"/>
        <family val="2"/>
      </rPr>
      <t>Other indirect (Scope 3) GHG emissions</t>
    </r>
  </si>
  <si>
    <t>Indirect emissions (Scope 3)</t>
  </si>
  <si>
    <t>Category 1 – Goods and services purchased</t>
  </si>
  <si>
    <t>Category 3 – Fuel- and energy-related activities not included in Scope 1 or Scope 2</t>
  </si>
  <si>
    <r>
      <rPr>
        <sz val="12"/>
        <color rgb="FF000000"/>
        <rFont val="Verdana"/>
        <family val="2"/>
      </rPr>
      <t>Category 4 – Transportation and distribution (upstream)</t>
    </r>
  </si>
  <si>
    <t>Category 6 – Business travel</t>
  </si>
  <si>
    <r>
      <rPr>
        <sz val="12"/>
        <color rgb="FF000000"/>
        <rFont val="Verdana"/>
        <family val="2"/>
      </rPr>
      <t>Category 9 – Transportation and distribution (downstream)</t>
    </r>
  </si>
  <si>
    <t>Category 10 – Reprocessing of sold products</t>
  </si>
  <si>
    <t>Total Scope 3 emissions</t>
  </si>
  <si>
    <r>
      <rPr>
        <sz val="12"/>
        <color rgb="FF000000"/>
        <rFont val="Verdana"/>
        <family val="2"/>
      </rPr>
      <t>Biogenic CO</t>
    </r>
    <r>
      <rPr>
        <vertAlign val="subscript"/>
        <sz val="12"/>
        <color rgb="FF000000"/>
        <rFont val="Verdana"/>
        <family val="2"/>
      </rPr>
      <t>2</t>
    </r>
    <r>
      <rPr>
        <sz val="12"/>
        <color rgb="FF000000"/>
        <rFont val="Verdana"/>
        <family val="2"/>
      </rPr>
      <t xml:space="preserve"> emissions (Scope 3)</t>
    </r>
  </si>
  <si>
    <r>
      <rPr>
        <b/>
        <sz val="10"/>
        <color rgb="FF000000"/>
        <rFont val="Verdana"/>
        <family val="2"/>
      </rPr>
      <t>Note 1</t>
    </r>
    <r>
      <rPr>
        <sz val="10"/>
        <color rgb="FF000000"/>
        <rFont val="Verdana"/>
        <family val="2"/>
      </rPr>
      <t xml:space="preserve">: CBA’s Sorocaba facility (SP), São Paulo headquarters (SP) and Caxias do Sul distribution center (RS) have not been included in the scope of this disclosure as their emissions are negligible.
</t>
    </r>
    <r>
      <rPr>
        <b/>
        <sz val="10"/>
        <color rgb="FF000000"/>
        <rFont val="Verdana"/>
        <family val="2"/>
      </rPr>
      <t>Note 2:</t>
    </r>
    <r>
      <rPr>
        <sz val="10"/>
        <color rgb="FF000000"/>
        <rFont val="Verdana"/>
        <family val="2"/>
      </rPr>
      <t xml:space="preserve"> All greenhouse gases are included in the calculation (CO</t>
    </r>
    <r>
      <rPr>
        <vertAlign val="subscript"/>
        <sz val="10"/>
        <color rgb="FF000000"/>
        <rFont val="Verdana"/>
        <family val="2"/>
      </rPr>
      <t>2</t>
    </r>
    <r>
      <rPr>
        <sz val="10"/>
        <color rgb="FF000000"/>
        <rFont val="Verdana"/>
        <family val="2"/>
      </rPr>
      <t>, CH</t>
    </r>
    <r>
      <rPr>
        <vertAlign val="subscript"/>
        <sz val="10"/>
        <color rgb="FF000000"/>
        <rFont val="Verdana"/>
        <family val="2"/>
      </rPr>
      <t>4</t>
    </r>
    <r>
      <rPr>
        <sz val="10"/>
        <color rgb="FF000000"/>
        <rFont val="Verdana"/>
        <family val="2"/>
      </rPr>
      <t>, N</t>
    </r>
    <r>
      <rPr>
        <vertAlign val="subscript"/>
        <sz val="10"/>
        <color rgb="FF000000"/>
        <rFont val="Verdana"/>
        <family val="2"/>
      </rPr>
      <t>2</t>
    </r>
    <r>
      <rPr>
        <sz val="10"/>
        <color rgb="FF000000"/>
        <rFont val="Verdana"/>
        <family val="2"/>
      </rPr>
      <t>O, HFCs, PFCs, SF</t>
    </r>
    <r>
      <rPr>
        <vertAlign val="subscript"/>
        <sz val="10"/>
        <color rgb="FF000000"/>
        <rFont val="Verdana"/>
        <family val="2"/>
      </rPr>
      <t>6</t>
    </r>
    <r>
      <rPr>
        <sz val="10"/>
        <color rgb="FF000000"/>
        <rFont val="Verdana"/>
        <family val="2"/>
      </rPr>
      <t xml:space="preserve"> and NF</t>
    </r>
    <r>
      <rPr>
        <vertAlign val="subscript"/>
        <sz val="10"/>
        <color rgb="FF000000"/>
        <rFont val="Verdana"/>
        <family val="2"/>
      </rPr>
      <t>3</t>
    </r>
    <r>
      <rPr>
        <sz val="10"/>
        <color rgb="FF000000"/>
        <rFont val="Verdana"/>
        <family val="2"/>
      </rPr>
      <t>). The consolidation approach for emissions was operational control.</t>
    </r>
  </si>
  <si>
    <t>Emissions intensity by production stage across Scopes 1 and 2</t>
  </si>
  <si>
    <t>Mines (tCO₂e/t Bauxite)</t>
  </si>
  <si>
    <t>Refinery (tCO₂e/t Alumina)</t>
  </si>
  <si>
    <t>Smelters (tCO₂e/t Molten Al)</t>
  </si>
  <si>
    <t>Casting (tCO₂e/t Cast Al)</t>
  </si>
  <si>
    <t>Downstream (tCO₂e/t Transformed Al)</t>
  </si>
  <si>
    <t>Metalex (tCO₂e/t Cast Al)</t>
  </si>
  <si>
    <t>Itapissuma (tCO₂e/t Semi-fabricated Al)</t>
  </si>
  <si>
    <t>Alux (tCO₂e/t Cast Al)</t>
  </si>
  <si>
    <r>
      <rPr>
        <b/>
        <sz val="12"/>
        <color rgb="FF0FD2E7"/>
        <rFont val="Verdana"/>
        <family val="2"/>
      </rPr>
      <t>GRI 305-4.</t>
    </r>
    <r>
      <rPr>
        <b/>
        <sz val="12"/>
        <color rgb="FF0FD2E7"/>
        <rFont val="Verdana"/>
        <family val="2"/>
      </rPr>
      <t xml:space="preserve"> </t>
    </r>
    <r>
      <rPr>
        <b/>
        <sz val="12"/>
        <color rgb="FF113CEA"/>
        <rFont val="Verdana"/>
        <family val="2"/>
      </rPr>
      <t>GHG emissions intensity</t>
    </r>
    <r>
      <rPr>
        <b/>
        <sz val="12"/>
        <color rgb="FF113CEA"/>
        <rFont val="Verdana"/>
        <family val="2"/>
      </rPr>
      <t xml:space="preserve"> </t>
    </r>
  </si>
  <si>
    <r>
      <rPr>
        <sz val="12"/>
        <color theme="0"/>
        <rFont val="Verdana"/>
        <family val="2"/>
      </rPr>
      <t>Greenhouse gas (GHG) emissions intensity (tCO</t>
    </r>
    <r>
      <rPr>
        <vertAlign val="subscript"/>
        <sz val="12"/>
        <color theme="0"/>
        <rFont val="Verdana"/>
        <family val="2"/>
      </rPr>
      <t>2</t>
    </r>
    <r>
      <rPr>
        <sz val="12"/>
        <color theme="0"/>
        <rFont val="Verdana"/>
        <family val="2"/>
      </rPr>
      <t>e/t of product)</t>
    </r>
  </si>
  <si>
    <t>não respondido na central</t>
  </si>
  <si>
    <t>Mines (processed bauxite)</t>
  </si>
  <si>
    <t>Alumínio plant (finished products)</t>
  </si>
  <si>
    <t>Metalex (billets)</t>
  </si>
  <si>
    <t>Itapissuma (semi-fabricated aluminum)</t>
  </si>
  <si>
    <t>Alux (cast aluminum)</t>
  </si>
  <si>
    <r>
      <rPr>
        <b/>
        <sz val="10"/>
        <color rgb="FF000000"/>
        <rFont val="Verdana"/>
        <family val="2"/>
      </rPr>
      <t>Note 1:</t>
    </r>
    <r>
      <rPr>
        <sz val="10"/>
        <color rgb="FF000000"/>
        <rFont val="Verdana"/>
        <family val="2"/>
      </rPr>
      <t xml:space="preserve"> Includes Scope 1 and 2 emissions. All greenhouse gases are included in the calculation (CO</t>
    </r>
    <r>
      <rPr>
        <vertAlign val="subscript"/>
        <sz val="10"/>
        <color rgb="FF000000"/>
        <rFont val="Verdana"/>
        <family val="2"/>
      </rPr>
      <t>2</t>
    </r>
    <r>
      <rPr>
        <sz val="10"/>
        <color rgb="FF000000"/>
        <rFont val="Verdana"/>
        <family val="2"/>
      </rPr>
      <t>, CH</t>
    </r>
    <r>
      <rPr>
        <vertAlign val="subscript"/>
        <sz val="10"/>
        <color rgb="FF000000"/>
        <rFont val="Verdana"/>
        <family val="2"/>
      </rPr>
      <t>4</t>
    </r>
    <r>
      <rPr>
        <sz val="10"/>
        <color rgb="FF000000"/>
        <rFont val="Verdana"/>
        <family val="2"/>
      </rPr>
      <t>, N</t>
    </r>
    <r>
      <rPr>
        <vertAlign val="subscript"/>
        <sz val="10"/>
        <color rgb="FF000000"/>
        <rFont val="Verdana"/>
        <family val="2"/>
      </rPr>
      <t>2</t>
    </r>
    <r>
      <rPr>
        <sz val="10"/>
        <color rgb="FF000000"/>
        <rFont val="Verdana"/>
        <family val="2"/>
      </rPr>
      <t>O, HFCs, PFCs, SF</t>
    </r>
    <r>
      <rPr>
        <vertAlign val="subscript"/>
        <sz val="10"/>
        <color rgb="FF000000"/>
        <rFont val="Verdana"/>
        <family val="2"/>
      </rPr>
      <t>6</t>
    </r>
    <r>
      <rPr>
        <sz val="10"/>
        <color rgb="FF000000"/>
        <rFont val="Verdana"/>
        <family val="2"/>
      </rPr>
      <t>, NF</t>
    </r>
    <r>
      <rPr>
        <vertAlign val="subscript"/>
        <sz val="10"/>
        <color rgb="FF000000"/>
        <rFont val="Verdana"/>
        <family val="2"/>
      </rPr>
      <t>3</t>
    </r>
    <r>
      <rPr>
        <sz val="10"/>
        <color rgb="FF000000"/>
        <rFont val="Verdana"/>
        <family val="2"/>
      </rPr>
      <t xml:space="preserve">). 
</t>
    </r>
    <r>
      <rPr>
        <b/>
        <sz val="10"/>
        <color rgb="FF000000"/>
        <rFont val="Verdana"/>
        <family val="2"/>
      </rPr>
      <t>Note 2:</t>
    </r>
    <r>
      <rPr>
        <sz val="10"/>
        <color rgb="FF000000"/>
        <rFont val="Verdana"/>
        <family val="2"/>
      </rPr>
      <t xml:space="preserve"> Alux was acquired in 2022 and therefore no data is available from prior years.</t>
    </r>
  </si>
  <si>
    <r>
      <rPr>
        <sz val="12"/>
        <color rgb="FFFFFFFF"/>
        <rFont val="Verdana"/>
        <family val="2"/>
      </rPr>
      <t>Greenhouse gas (GHG) emissions intensity at the Alumínio plant (tCO</t>
    </r>
    <r>
      <rPr>
        <vertAlign val="subscript"/>
        <sz val="12"/>
        <color rgb="FFFFFFFF"/>
        <rFont val="Verdana"/>
        <family val="2"/>
      </rPr>
      <t>2</t>
    </r>
    <r>
      <rPr>
        <sz val="12"/>
        <color rgb="FFFFFFFF"/>
        <rFont val="Verdana"/>
        <family val="2"/>
      </rPr>
      <t>e/t Al)</t>
    </r>
    <r>
      <rPr>
        <sz val="12"/>
        <color rgb="FFFFFFFF"/>
        <rFont val="Verdana"/>
        <family val="2"/>
      </rPr>
      <t xml:space="preserve"> </t>
    </r>
  </si>
  <si>
    <t>Production of cast aluminum products (cradle to gate)</t>
  </si>
  <si>
    <t>Production of semi-fabricated aluminum products (cradle to gate)</t>
  </si>
  <si>
    <t>Smelters – molten aluminum (single stage)</t>
  </si>
  <si>
    <r>
      <rPr>
        <b/>
        <sz val="10"/>
        <color theme="1"/>
        <rFont val="Verdana"/>
        <family val="2"/>
      </rPr>
      <t>Note:</t>
    </r>
    <r>
      <rPr>
        <sz val="10"/>
        <color theme="1"/>
        <rFont val="Verdana"/>
        <family val="2"/>
      </rPr>
      <t xml:space="preserve"> All greenhouse gases are included in the calculation (CO</t>
    </r>
    <r>
      <rPr>
        <vertAlign val="subscript"/>
        <sz val="10"/>
        <color theme="1"/>
        <rFont val="Verdana"/>
        <family val="2"/>
      </rPr>
      <t>2</t>
    </r>
    <r>
      <rPr>
        <sz val="10"/>
        <color theme="1"/>
        <rFont val="Verdana"/>
        <family val="2"/>
      </rPr>
      <t>, CH</t>
    </r>
    <r>
      <rPr>
        <vertAlign val="subscript"/>
        <sz val="10"/>
        <color theme="1"/>
        <rFont val="Verdana"/>
        <family val="2"/>
      </rPr>
      <t>4</t>
    </r>
    <r>
      <rPr>
        <sz val="10"/>
        <color theme="1"/>
        <rFont val="Verdana"/>
        <family val="2"/>
      </rPr>
      <t>, N</t>
    </r>
    <r>
      <rPr>
        <vertAlign val="subscript"/>
        <sz val="10"/>
        <color theme="1"/>
        <rFont val="Verdana"/>
        <family val="2"/>
      </rPr>
      <t>2</t>
    </r>
    <r>
      <rPr>
        <sz val="10"/>
        <color theme="1"/>
        <rFont val="Verdana"/>
        <family val="2"/>
      </rPr>
      <t>O, HFCs, PFCs, SF</t>
    </r>
    <r>
      <rPr>
        <vertAlign val="subscript"/>
        <sz val="10"/>
        <color theme="1"/>
        <rFont val="Verdana"/>
        <family val="2"/>
      </rPr>
      <t>6</t>
    </r>
    <r>
      <rPr>
        <sz val="10"/>
        <color theme="1"/>
        <rFont val="Verdana"/>
        <family val="2"/>
      </rPr>
      <t>, NF</t>
    </r>
    <r>
      <rPr>
        <vertAlign val="subscript"/>
        <sz val="10"/>
        <color theme="1"/>
        <rFont val="Verdana"/>
        <family val="2"/>
      </rPr>
      <t>3</t>
    </r>
    <r>
      <rPr>
        <sz val="10"/>
        <color theme="1"/>
        <rFont val="Verdana"/>
        <family val="2"/>
      </rPr>
      <t>). The emissions intensity calculation is based on Scope 1 and 2 GHG emissions across the value chain (Mines, Refinery, Smelters, Casting, Downstream and Supporting Areas).</t>
    </r>
  </si>
  <si>
    <r>
      <rPr>
        <b/>
        <sz val="12"/>
        <color rgb="FF0FD2E7"/>
        <rFont val="Verdana"/>
        <family val="2"/>
      </rPr>
      <t>GRI 305-5.</t>
    </r>
    <r>
      <rPr>
        <b/>
        <sz val="12"/>
        <color rgb="FF0FD2E7"/>
        <rFont val="Verdana"/>
        <family val="2"/>
      </rPr>
      <t xml:space="preserve"> </t>
    </r>
    <r>
      <rPr>
        <b/>
        <sz val="12"/>
        <color rgb="FF113CEA"/>
        <rFont val="Verdana"/>
        <family val="2"/>
      </rPr>
      <t>Reduction of GHG emissions</t>
    </r>
  </si>
  <si>
    <t xml:space="preserve">Greenhouse gas (GHG) emissions fell by a total of 215,357 tCO₂e in 2024. One of CBA’s major priorities was stabilizing Smelter emissions. An action plan was developed and successfully implemented, achieving an 11.2% reduction in Smelter emissions compared to 2023. </t>
  </si>
  <si>
    <r>
      <rPr>
        <b/>
        <sz val="12"/>
        <color rgb="FF17D4E8"/>
        <rFont val="Verdana"/>
        <family val="2"/>
      </rPr>
      <t>GRI 305-6.</t>
    </r>
    <r>
      <rPr>
        <b/>
        <sz val="12"/>
        <color rgb="FF17D4E8"/>
        <rFont val="Verdana"/>
        <family val="2"/>
      </rPr>
      <t xml:space="preserve"> </t>
    </r>
    <r>
      <rPr>
        <b/>
        <sz val="12"/>
        <color rgb="FF113CEA"/>
        <rFont val="Verdana"/>
        <family val="2"/>
      </rPr>
      <t>Emissions of ozone-depleting substances (ODS)</t>
    </r>
  </si>
  <si>
    <t xml:space="preserve">CBA’s process does not emit ODS. Within the Company’s facilities, R-22 gas is used solely for recharging air conditioning systems. The amount of gas used is not material for reporting purposes. </t>
  </si>
  <si>
    <r>
      <rPr>
        <b/>
        <sz val="12"/>
        <color rgb="FF17D4E8"/>
        <rFont val="Verdana"/>
        <family val="2"/>
      </rPr>
      <t>GRI 305-7.</t>
    </r>
    <r>
      <rPr>
        <b/>
        <sz val="12"/>
        <color rgb="FF113CEA"/>
        <rFont val="Verdana"/>
        <family val="2"/>
      </rPr>
      <t xml:space="preserve"> Nitrogen oxides (NOX), sulfur oxides (SOX), and other significant air emissions | </t>
    </r>
    <r>
      <rPr>
        <b/>
        <sz val="12"/>
        <color rgb="FF17D4E8"/>
        <rFont val="Verdana"/>
        <family val="2"/>
      </rPr>
      <t>SASB EM-MM-120a.1 , IF-EU-120a.1</t>
    </r>
    <r>
      <rPr>
        <b/>
        <sz val="12"/>
        <color rgb="FF113CEA"/>
        <rFont val="Verdana"/>
        <family val="2"/>
      </rPr>
      <t xml:space="preserve"> Nox (excluding N2O), SOx, particulate matter (PM10), lead (Pb), and (5) mercury (Hg)</t>
    </r>
  </si>
  <si>
    <t>Significant air emissions (metric tons)</t>
  </si>
  <si>
    <r>
      <t>NO</t>
    </r>
    <r>
      <rPr>
        <vertAlign val="subscript"/>
        <sz val="12"/>
        <rFont val="Verdana"/>
        <family val="2"/>
      </rPr>
      <t>X</t>
    </r>
  </si>
  <si>
    <r>
      <t>SO</t>
    </r>
    <r>
      <rPr>
        <vertAlign val="subscript"/>
        <sz val="12"/>
        <rFont val="Verdana"/>
        <family val="2"/>
      </rPr>
      <t>X</t>
    </r>
  </si>
  <si>
    <t>Persistent Organic Pollutants (POP)</t>
  </si>
  <si>
    <t>Volatile Organic Compounds (VOCs)</t>
  </si>
  <si>
    <t>Particulate Matter (PM)</t>
  </si>
  <si>
    <t>Total fluoride</t>
  </si>
  <si>
    <r>
      <rPr>
        <b/>
        <sz val="10"/>
        <color theme="1"/>
        <rFont val="Verdana"/>
        <family val="2"/>
      </rPr>
      <t>Note 1</t>
    </r>
    <r>
      <rPr>
        <sz val="10"/>
        <color theme="1"/>
        <rFont val="Verdana"/>
        <family val="2"/>
      </rPr>
      <t xml:space="preserve">: This disclosure includes the Company’s Alumínio (SP), Alux (SP), Itapissuma (PE) and Metalex (SP) operations. In the Energy business, the only input used to produce energy in hydroelectric dams is water. These operations therefore produce no significant amounts of air emissions reported within this disclosure. Miraí, Poços de Caldas and Itamarati de Minas mines in Minas Gerais do not have large flue stacks and therefore do not generate significant air emissions. Some emissions, however, are generated by burning fuel in mobile equipment. For further information, refer to the energy consumption disclosures.
</t>
    </r>
    <r>
      <rPr>
        <b/>
        <sz val="10"/>
        <color theme="1"/>
        <rFont val="Verdana"/>
        <family val="2"/>
      </rPr>
      <t>Note 2</t>
    </r>
    <r>
      <rPr>
        <sz val="10"/>
        <color theme="1"/>
        <rFont val="Verdana"/>
        <family val="2"/>
      </rPr>
      <t xml:space="preserve">: Most information was compiled from sampling reports generated for each operation’s emissions sources and equipment. Emissions monitoring at the Itapissuma plant is conducted biennially; the next monitoring is scheduled for 2026.
</t>
    </r>
    <r>
      <rPr>
        <b/>
        <sz val="10"/>
        <color theme="1"/>
        <rFont val="Verdana"/>
        <family val="2"/>
      </rPr>
      <t>Note 3</t>
    </r>
    <r>
      <rPr>
        <sz val="10"/>
        <color theme="1"/>
        <rFont val="Verdana"/>
        <family val="2"/>
      </rPr>
      <t xml:space="preserve">: CBA’s operations are not monitored for hazardous air pollutants (HAP), mercury or lead.
</t>
    </r>
    <r>
      <rPr>
        <b/>
        <sz val="10"/>
        <color theme="1"/>
        <rFont val="Verdana"/>
        <family val="2"/>
      </rPr>
      <t>Note 4</t>
    </r>
    <r>
      <rPr>
        <sz val="10"/>
        <color theme="1"/>
        <rFont val="Verdana"/>
        <family val="2"/>
      </rPr>
      <t xml:space="preserve">: At the Alumínio plant, there was an increase in particulate matter (PM) emissions compared to 2023. This increase was mainly due to higher production at the Smelters, the site’s main source of this pollutant.								</t>
    </r>
  </si>
  <si>
    <r>
      <rPr>
        <b/>
        <sz val="12"/>
        <color rgb="FF0FD2E7"/>
        <rFont val="Verdana"/>
        <family val="2"/>
      </rPr>
      <t>CBA-67.</t>
    </r>
    <r>
      <rPr>
        <b/>
        <sz val="12"/>
        <color rgb="FF113CEA"/>
        <rFont val="Verdana"/>
        <family val="2"/>
      </rPr>
      <t xml:space="preserve"> Direct Perfluorocarbon (PFC) Emissions</t>
    </r>
  </si>
  <si>
    <t>Direct PFC emissions</t>
  </si>
  <si>
    <t>PFC-14 (metric tons)</t>
  </si>
  <si>
    <t>PFC-116 (metric tons)</t>
  </si>
  <si>
    <t>Total PFC (metric tons)</t>
  </si>
  <si>
    <t>PFC emissions intensity (kg PFC/t of molten aluminum)</t>
  </si>
  <si>
    <t>Data coverage (as % of denominator)</t>
  </si>
  <si>
    <r>
      <rPr>
        <b/>
        <sz val="10"/>
        <color rgb="FF000000"/>
        <rFont val="Verdana"/>
        <family val="2"/>
      </rPr>
      <t>Note:</t>
    </r>
    <r>
      <rPr>
        <sz val="10"/>
        <color rgb="FF000000"/>
        <rFont val="Verdana"/>
        <family val="2"/>
      </rPr>
      <t xml:space="preserve"> Only the Alumínio plant (SP) generates perfluorocarbon (PFC) emissions, exclusively in the smelting stage. In 2024, PFC emissions decreased compared to 2023, attributed to a reduction in anodic affects at the Smelters operations.</t>
    </r>
  </si>
  <si>
    <t>Energy</t>
  </si>
  <si>
    <r>
      <rPr>
        <b/>
        <sz val="12"/>
        <color rgb="FF0FD2E7"/>
        <rFont val="Verdana bold"/>
      </rPr>
      <t>CBA-52.</t>
    </r>
    <r>
      <rPr>
        <b/>
        <sz val="12"/>
        <color rgb="FF113CEA"/>
        <rFont val="Verdana bold"/>
      </rPr>
      <t xml:space="preserve"> Energy management programs</t>
    </r>
  </si>
  <si>
    <t>Topics</t>
  </si>
  <si>
    <t>Quantified targets to address energy reduction</t>
  </si>
  <si>
    <t>CBA has set quantitative targets to reduce the energy intensity of its operations, in line with its 2030 ESG Strategy. This target is measured using an energy intensity indicator expressed in GJ per metric ton of finished product, enabling detailed tracking of consumption over time. Progress on this indicator is regularly monitored and discussed in internal forums that evaluate the performance of energy efficiency initiatives.
In 2024, the Company maintained its commitment to reducing energy intensity by improving industrial processes and investing in technologies to reduce electricity and fossil fuel consumption.</t>
  </si>
  <si>
    <t>Actions to reduce energy consumption</t>
  </si>
  <si>
    <r>
      <rPr>
        <sz val="12"/>
        <color theme="1"/>
        <rFont val="Verdana"/>
        <family val="2"/>
      </rPr>
      <t>CBA has consistently invested in initiatives to reduce energy consumption across its operations. In 2024, the Company progressed with several energy efficiency projects, including the installation of high</t>
    </r>
    <r>
      <rPr>
        <sz val="12"/>
        <color rgb="FF000000"/>
        <rFont val="Verdana"/>
        <family val="2"/>
      </rPr>
      <t>-performance compressors at the Alumina Refinery and replacement of motors and variable frequency drives in the Casting and Refining processes, and upgrades to the compressed air system at the Alumínio plant (SP), yielding an energy savings of 447 kW. These initiatives reflect an ongoing effort to optimize production processes and reduce energy demand at key production sites.
One of the current standout projects is the smelter upgrade to improve the feed system through automation and system optimization. The transition to the new feed technology will have a significant positive impact on operational efficiency in the most energy-intensive stage of the aluminum production process. This initiative will not only lower energy consumption but also leads to reduced greenhouse gas emissions, supporting CBA’s commitment to sustainability.</t>
    </r>
  </si>
  <si>
    <t>Assessment of progress in reducing energy consumption</t>
  </si>
  <si>
    <t>Monitoring energy consumption is a continuous practice at CBA, which includes tracking energy intensity trends across its operations. Energy intensity is reported annually, offering a detailed view of progress achieved over time. The Company also maintains internal forums and committees that regularly evaluate the performance of implemented initiatives and discuss strategic adjustments to ensure the effectiveness of energy efficiency measures.
In 2024, the Company continued to track progress toward its energy intensity reduction target, ensuring that the implemented measures result in measurable consumption reductions. CBA’s monitoring and review structure reflects its strong commitment to tracking progress in energy management and continuously improving to meet its targets.</t>
  </si>
  <si>
    <t>Use of clean or green energy</t>
  </si>
  <si>
    <t>CBA consumes 100% renewable and traceable electricity, ensuring that all electricity used in its operations comes from clean energy sources. This sustainability commitment is reflected in the Company’s energy management practices, which include investments in a diversified portfolio of self-generation and renewable energy purchase agreements. The Company has a robust portfolio of generation assets, comprising 21 hydropower plants—15 wholly-owned and 6 jointly-owned—and two wind power complexes.
In 2024, CBA maintained its clean energy matrix, with an installed capacity of 171.6 MW from wind farms and an annual generation output of 690.6 GW. Initiatives like the biomass boiler at the Alumina Refinery have also been instrumental in reducing emissions linked to fossil fuel use, supporting more efficient operations aligned with global decarbonization goals. CBA has positioned itself as an industry leader by maintaining a production model based entirely on renewable energy sources, lowering its carbon footprint, and strengthening its long-term climate strategy.</t>
  </si>
  <si>
    <t>Investments in innovation or R&amp;D to reduce energy consumption</t>
  </si>
  <si>
    <t>Innovation and technological development are core pillars of CBA’s strategy to optimize energy use and reduce its environmental impact. In 2024, the Company raised over R$ 1 billion in sustainability-linked financing, covering energy efficiency projects and industrial process upgrades. These investments include the smelter upgrade—a project focused on improving production efficiency through automation and better operational control.
The Company has also invested in research to cut emissions and enhance energy efficiency in its operations, including efforts to improve the smelting process and optimize the use of energy inputs. These initiatives are delivering on CBA’s commitment to leading the transition to a more sustainable aluminum industry, ensuring its processes are increasingly efficient and aligned with industry best practices.</t>
  </si>
  <si>
    <t>Energy efficiency training provided to employees to raise awareness about energy saving</t>
  </si>
  <si>
    <t>CBA embeds sustainability in its organizational culture through structured training initiatives, ensuring ESG topics—including energy efficiency—are disseminated across all levels of the Company. One of the main tools to this end is CBA’s ESG Track, a mandatory training course for all new employees as part of onboarding.
The training covers all of the Company’s 2030 ESG Strategy targets, including energy efficiency targets. The ESG Track is regularly updated to ensure its content reflects strategic updates and aligns with market best practices.</t>
  </si>
  <si>
    <r>
      <rPr>
        <b/>
        <sz val="12"/>
        <color rgb="FF0FD2E7"/>
        <rFont val="Verdana bold"/>
      </rPr>
      <t>CBA-53.</t>
    </r>
    <r>
      <rPr>
        <b/>
        <sz val="12"/>
        <color rgb="FF0FD2E7"/>
        <rFont val="Verdana bold"/>
      </rPr>
      <t xml:space="preserve"> </t>
    </r>
    <r>
      <rPr>
        <b/>
        <sz val="12"/>
        <color rgb="FF113CEA"/>
        <rFont val="Verdana bold"/>
      </rPr>
      <t>Energy consumption (MWh)</t>
    </r>
  </si>
  <si>
    <t>Energy consumption within the organization, by source (MWh)</t>
  </si>
  <si>
    <t>Consumption of nonrenewable fuels</t>
  </si>
  <si>
    <t>Consumption of 100% renewable electricity</t>
  </si>
  <si>
    <t>Total consumption of renewable energy (fuel and electricity)</t>
  </si>
  <si>
    <t>Total energy consumption within the organization (renewable and nonrenewable)</t>
  </si>
  <si>
    <r>
      <rPr>
        <b/>
        <sz val="10"/>
        <color rgb="FF000000"/>
        <rFont val="Verdana"/>
        <family val="2"/>
      </rPr>
      <t>Note 1</t>
    </r>
    <r>
      <rPr>
        <sz val="10"/>
        <color rgb="FF000000"/>
        <rFont val="Verdana"/>
        <family val="2"/>
      </rPr>
      <t>: the inputs are the same as used for calculating CO</t>
    </r>
    <r>
      <rPr>
        <vertAlign val="subscript"/>
        <sz val="10"/>
        <color rgb="FF000000"/>
        <rFont val="Verdana"/>
        <family val="2"/>
      </rPr>
      <t>2</t>
    </r>
    <r>
      <rPr>
        <sz val="10"/>
        <color rgb="FF000000"/>
        <rFont val="Verdana"/>
        <family val="2"/>
      </rPr>
      <t>e emissions using the GHG Protocol tool.</t>
    </r>
    <r>
      <rPr>
        <sz val="10"/>
        <color rgb="FF000000"/>
        <rFont val="Verdana"/>
        <family val="2"/>
      </rPr>
      <t xml:space="preserve"> </t>
    </r>
    <r>
      <rPr>
        <sz val="10"/>
        <color rgb="FF000000"/>
        <rFont val="Verdana"/>
        <family val="2"/>
      </rPr>
      <t>The conversion factors available each year were used.</t>
    </r>
    <r>
      <rPr>
        <sz val="10"/>
        <color rgb="FF000000"/>
        <rFont val="Verdana"/>
        <family val="2"/>
      </rPr>
      <t xml:space="preserve">
</t>
    </r>
    <r>
      <rPr>
        <b/>
        <sz val="10"/>
        <color rgb="FF000000"/>
        <rFont val="Verdana"/>
        <family val="2"/>
      </rPr>
      <t>Note 2</t>
    </r>
    <r>
      <rPr>
        <sz val="10"/>
        <color rgb="FF000000"/>
        <rFont val="Verdana"/>
        <family val="2"/>
      </rPr>
      <t>:</t>
    </r>
    <r>
      <rPr>
        <sz val="10"/>
        <color rgb="FF000000"/>
        <rFont val="Verdana"/>
        <family val="2"/>
      </rPr>
      <t xml:space="preserve"> </t>
    </r>
    <r>
      <rPr>
        <sz val="10"/>
        <color rgb="FF000000"/>
        <rFont val="Verdana"/>
        <family val="2"/>
      </rPr>
      <t>100% of the electricity CBA consumes is renewable and certified by self-declarations and renewable energy certificates (i-RECs).</t>
    </r>
    <r>
      <rPr>
        <sz val="10"/>
        <color rgb="FF000000"/>
        <rFont val="Verdana"/>
        <family val="2"/>
      </rPr>
      <t xml:space="preserve">
</t>
    </r>
    <r>
      <rPr>
        <b/>
        <sz val="10"/>
        <color rgb="FF000000"/>
        <rFont val="Verdana"/>
        <family val="2"/>
      </rPr>
      <t>Note 3</t>
    </r>
    <r>
      <rPr>
        <sz val="10"/>
        <color rgb="FF000000"/>
        <rFont val="Verdana"/>
        <family val="2"/>
      </rPr>
      <t>: due to the temporary curtailment of the Nickel Business and its limited materiality, data for this business is not being reported in 2024.</t>
    </r>
    <r>
      <rPr>
        <sz val="10"/>
        <color rgb="FF000000"/>
        <rFont val="Verdana"/>
        <family val="2"/>
      </rPr>
      <t xml:space="preserve">
</t>
    </r>
    <r>
      <rPr>
        <b/>
        <sz val="10"/>
        <color rgb="FF000000"/>
        <rFont val="Verdana"/>
        <family val="2"/>
      </rPr>
      <t>Note 4</t>
    </r>
    <r>
      <rPr>
        <sz val="10"/>
        <color rgb="FF000000"/>
        <rFont val="Verdana"/>
        <family val="2"/>
      </rPr>
      <t>: data on total energy consumption for the Aluminum Business has been restated for 2022 and 2023.</t>
    </r>
    <r>
      <rPr>
        <sz val="10"/>
        <color rgb="FF000000"/>
        <rFont val="Verdana"/>
        <family val="2"/>
      </rPr>
      <t xml:space="preserve"> </t>
    </r>
    <r>
      <rPr>
        <b/>
        <sz val="10"/>
        <color rgb="FF0FD2E9"/>
        <rFont val="Verdana"/>
        <family val="2"/>
      </rPr>
      <t>GRI 2-4</t>
    </r>
    <r>
      <rPr>
        <b/>
        <sz val="10"/>
        <color rgb="FF0FD2E9"/>
        <rFont val="Verdana"/>
        <family val="2"/>
      </rPr>
      <t xml:space="preserve">
</t>
    </r>
    <r>
      <rPr>
        <sz val="10"/>
        <color rgb="FF000000"/>
        <rFont val="Verdana"/>
        <family val="2"/>
      </rPr>
      <t xml:space="preserve">										</t>
    </r>
  </si>
  <si>
    <r>
      <rPr>
        <b/>
        <sz val="12"/>
        <color rgb="FF0FD2E7"/>
        <rFont val="Verdana bold"/>
        <family val="2"/>
      </rPr>
      <t>GRI 302-2.</t>
    </r>
    <r>
      <rPr>
        <b/>
        <sz val="12"/>
        <color rgb="FF113CEA"/>
        <rFont val="Verdana bold"/>
        <family val="2"/>
      </rPr>
      <t xml:space="preserve"> Energy consumption outside of the organization</t>
    </r>
  </si>
  <si>
    <t xml:space="preserve">Energy consumption outside the organization (thousands of GJ)			</t>
  </si>
  <si>
    <t>Fuel- and energy-related activities not included in Scope 1 or Scope 2</t>
  </si>
  <si>
    <r>
      <rPr>
        <sz val="12"/>
        <color rgb="FF000000"/>
        <rFont val="Verdana"/>
        <family val="2"/>
      </rPr>
      <t>Transportation and distribution (upstream)</t>
    </r>
  </si>
  <si>
    <t>Business travel</t>
  </si>
  <si>
    <r>
      <rPr>
        <sz val="12"/>
        <color rgb="FF000000"/>
        <rFont val="Verdana"/>
        <family val="2"/>
      </rPr>
      <t>Transportation and distribution (downstream)</t>
    </r>
  </si>
  <si>
    <t>Total consumption outside of the Organization</t>
  </si>
  <si>
    <r>
      <rPr>
        <b/>
        <sz val="10"/>
        <color rgb="FF000000"/>
        <rFont val="Verdana"/>
        <family val="2"/>
      </rPr>
      <t>Note 1:</t>
    </r>
    <r>
      <rPr>
        <sz val="10"/>
        <color rgb="FF000000"/>
        <rFont val="Verdana"/>
        <family val="2"/>
      </rPr>
      <t xml:space="preserve"> In 2024, the calculation base was refined and this year will therefore serve as the baseline for future comparability.
</t>
    </r>
    <r>
      <rPr>
        <b/>
        <sz val="10"/>
        <color rgb="FF000000"/>
        <rFont val="Verdana"/>
        <family val="2"/>
      </rPr>
      <t>Note 2:</t>
    </r>
    <r>
      <rPr>
        <sz val="10"/>
        <color rgb="FF000000"/>
        <rFont val="Verdana"/>
        <family val="2"/>
      </rPr>
      <t xml:space="preserve"> Fuel- and energy-related activities not included in Scope 1 or Scope 2 have already been reported under GRI 301-1; therefore, this disclosure has not been compiled for 2024. 				</t>
    </r>
  </si>
  <si>
    <r>
      <rPr>
        <b/>
        <sz val="12"/>
        <color rgb="FF0FD2E7"/>
        <rFont val="Verdana bold"/>
      </rPr>
      <t>GRI 302-3.</t>
    </r>
    <r>
      <rPr>
        <b/>
        <sz val="12"/>
        <color rgb="FF0FD2E7"/>
        <rFont val="Verdana bold"/>
      </rPr>
      <t xml:space="preserve"> </t>
    </r>
    <r>
      <rPr>
        <b/>
        <sz val="12"/>
        <color rgb="FF113CEA"/>
        <rFont val="Verdana bold"/>
      </rPr>
      <t>Energy intensity</t>
    </r>
  </si>
  <si>
    <t>Energy intensity (GJ/t) GRI 302-3</t>
  </si>
  <si>
    <t>Fuels</t>
  </si>
  <si>
    <t>Smelters (molten aluminum)</t>
  </si>
  <si>
    <t>Metalex (cast aluminum)</t>
  </si>
  <si>
    <t>Alux do Brasil (cast aluminum)</t>
  </si>
  <si>
    <t>Itapissuma (semi-fabricated products)</t>
  </si>
  <si>
    <r>
      <rPr>
        <b/>
        <sz val="10"/>
        <color rgb="FF000000"/>
        <rFont val="Verdana"/>
        <family val="2"/>
      </rPr>
      <t>Note 1</t>
    </r>
    <r>
      <rPr>
        <sz val="10"/>
        <color rgb="FF000000"/>
        <rFont val="Verdana"/>
        <family val="2"/>
      </rPr>
      <t>:</t>
    </r>
    <r>
      <rPr>
        <sz val="10"/>
        <color rgb="FF000000"/>
        <rFont val="Verdana"/>
        <family val="2"/>
      </rPr>
      <t xml:space="preserve"> </t>
    </r>
    <r>
      <rPr>
        <sz val="10"/>
        <color rgb="FF000000"/>
        <rFont val="Verdana"/>
        <family val="2"/>
      </rPr>
      <t>Smelter energy consumption is accounted for within the total consumption of the Alumínio Plant but is also reported separately for greater transparency.</t>
    </r>
    <r>
      <rPr>
        <sz val="10"/>
        <color rgb="FF000000"/>
        <rFont val="Verdana"/>
        <family val="2"/>
      </rPr>
      <t xml:space="preserve">
</t>
    </r>
    <r>
      <rPr>
        <b/>
        <sz val="10"/>
        <color rgb="FF000000"/>
        <rFont val="Verdana"/>
        <family val="2"/>
      </rPr>
      <t>Note 2</t>
    </r>
    <r>
      <rPr>
        <sz val="10"/>
        <color rgb="FF000000"/>
        <rFont val="Verdana"/>
        <family val="2"/>
      </rPr>
      <t>:</t>
    </r>
    <r>
      <rPr>
        <sz val="10"/>
        <color rgb="FF000000"/>
        <rFont val="Verdana"/>
        <family val="2"/>
      </rPr>
      <t xml:space="preserve"> </t>
    </r>
    <r>
      <rPr>
        <sz val="10"/>
        <color rgb="FF000000"/>
        <rFont val="Verdana"/>
        <family val="2"/>
      </rPr>
      <t>The calculation for finished products includes the production of both Primary and Downstream goods, minus inter-business unit transfers.</t>
    </r>
    <r>
      <rPr>
        <sz val="10"/>
        <color rgb="FF000000"/>
        <rFont val="Verdana"/>
        <family val="2"/>
      </rPr>
      <t xml:space="preserve">
</t>
    </r>
    <r>
      <rPr>
        <b/>
        <sz val="10"/>
        <color rgb="FF000000"/>
        <rFont val="Verdana"/>
        <family val="2"/>
      </rPr>
      <t>Note 3</t>
    </r>
    <r>
      <rPr>
        <sz val="10"/>
        <color rgb="FF000000"/>
        <rFont val="Verdana"/>
        <family val="2"/>
      </rPr>
      <t>:</t>
    </r>
    <r>
      <rPr>
        <sz val="10"/>
        <color rgb="FF000000"/>
        <rFont val="Verdana"/>
        <family val="2"/>
      </rPr>
      <t xml:space="preserve"> </t>
    </r>
    <r>
      <rPr>
        <sz val="10"/>
        <color rgb="FF000000"/>
        <rFont val="Verdana"/>
        <family val="2"/>
      </rPr>
      <t>Alux’s energy intensity has been reported since 2022, meaning historical data for previous years is not available.</t>
    </r>
  </si>
  <si>
    <r>
      <rPr>
        <b/>
        <sz val="12"/>
        <color rgb="FF0FD2E9"/>
        <rFont val="Verdana bold"/>
      </rPr>
      <t>GRI 302-4.</t>
    </r>
    <r>
      <rPr>
        <b/>
        <sz val="12"/>
        <color rgb="FF113CEA"/>
        <rFont val="Verdana bold"/>
      </rPr>
      <t xml:space="preserve"> </t>
    </r>
    <r>
      <rPr>
        <b/>
        <sz val="12"/>
        <color rgb="FF113CEA"/>
        <rFont val="Verdana bold"/>
      </rPr>
      <t>Reductions of energy consumption</t>
    </r>
  </si>
  <si>
    <t>There were no reductions of energy consumption. However, energy efficiency is an ongoing priority for the Company. As part of its energy efficiency initiatives, in 2024, CBA implemented an acoustic camera inspection program to detect compressed air leaks across the piping and systems at its Alumínio plant (SP). The inspections identified 630 leakage points, with a total volume loss of 4,274.4 m³/h. During 2024, 86% of these leaks were repaired, eliminating 3,723.2m³/h, and resulting in energy savings of 447kW.</t>
  </si>
  <si>
    <r>
      <rPr>
        <b/>
        <sz val="12"/>
        <color rgb="FF0FD2E7"/>
        <rFont val="Verdana bold"/>
      </rPr>
      <t>GRI 302-5.</t>
    </r>
    <r>
      <rPr>
        <b/>
        <sz val="12"/>
        <color rgb="FF113CEA"/>
        <rFont val="Verdana bold"/>
      </rPr>
      <t xml:space="preserve"> </t>
    </r>
    <r>
      <rPr>
        <b/>
        <sz val="12"/>
        <color rgb="FF113CEA"/>
        <rFont val="Verdana bold"/>
      </rPr>
      <t>Reductions in energy requirements of products and services</t>
    </r>
  </si>
  <si>
    <t>There was no reduction in energy requirements of products and services. 
However, Alux implemented significant improvements to increase the efficiency of its equipment, delivering electricity savings and other benefits. The main improvements implemented include:
• Replacement of the combustion engine, hydraulic system motor, and burner of rotary furnace R1.
• Replacement of conventional lightbulbs with LED lamps, improving energy efficiency.
• Replacement of one electromagnetic drive system with two motors and variable frequency drives, improving energy efficiency.
• Replacement of three LPG forklifts with electric models.
Although there was no overall reduction, natural gas consumption decreased by 1.13 m³/t. Total natural gas consumption in 2023: 54.18 m³/t and in 2024: 53.05 m³/t.</t>
  </si>
  <si>
    <r>
      <rPr>
        <b/>
        <sz val="12"/>
        <color rgb="FF0FD2E7"/>
        <rFont val="Verdana bold"/>
        <family val="2"/>
      </rPr>
      <t xml:space="preserve"> </t>
    </r>
    <r>
      <rPr>
        <b/>
        <sz val="12"/>
        <color rgb="FF0FD2E7"/>
        <rFont val="Verdana bold"/>
        <family val="2"/>
      </rPr>
      <t xml:space="preserve">IF-EU-000.C </t>
    </r>
    <r>
      <rPr>
        <b/>
        <sz val="12"/>
        <color rgb="FF113CEA"/>
        <rFont val="Verdana bold"/>
        <family val="2"/>
      </rPr>
      <t>Length of transmission and distribution lines</t>
    </r>
  </si>
  <si>
    <t>The electricity is then delivered to a transmission line, which transports the electricity to consumers, i.e. CBA’s facilities. CBA uses 305 km of transmission lines. The electricity generated by CBA’s Hydropower Plants is distributed in two ways:
• Directly: where the hydroelectric plant’s transmission lines are connected directly to the Alumínio plant (SP)
• Via grid: when the electricity is supplied to the National Grid</t>
  </si>
  <si>
    <r>
      <rPr>
        <b/>
        <sz val="12"/>
        <color rgb="FF0FD2E7"/>
        <rFont val="Verdana bold"/>
        <family val="2"/>
      </rPr>
      <t xml:space="preserve">SASB IF-EU-000.E. </t>
    </r>
    <r>
      <rPr>
        <b/>
        <sz val="12"/>
        <color rgb="FF113CEA"/>
        <rFont val="Verdana bold"/>
        <family val="2"/>
      </rPr>
      <t>Total Wholesale Electricity Purchased</t>
    </r>
  </si>
  <si>
    <t>Total wholesale electricity purchased (MWh)</t>
  </si>
  <si>
    <t>TNFD Recommended Disclosures</t>
  </si>
  <si>
    <t>Governance</t>
  </si>
  <si>
    <t>Recommendation</t>
  </si>
  <si>
    <t>CBA Management</t>
  </si>
  <si>
    <t>Learn more</t>
  </si>
  <si>
    <t>A. Describe the Board’s oversight of nature-related dependencies, impacts, risks and opportunities</t>
  </si>
  <si>
    <t>The Sustainability and Capital Projects Committee at CBA is responsible for monitoring and integrating nature-related topics, including biodiversity, climate change, sustainable use of natural resources, and the circular economy. This Committee reports regularly to the Board of Directors (BoD), ensuring that environmental issues are factored into strategic decisions. The Committee meets bimonthly to assess the progress of ongoing initiatives.
As part of its 2030 ESG Strategy, CBA has structured its approach around five key levers (Climate Change, Renewable Energy, Circular Aluminum, Sustainable Resource Management, and Dam Safety), which address the Company’s relationship with nature comprehensively.</t>
  </si>
  <si>
    <t>GRI 2-9, 2-12, 2-13, 2-16, 2-17, 2-19, 2-23, 3-3 Risk and Crisis Management, 101-1, 408-1, 409-1, 412-1</t>
  </si>
  <si>
    <t>B. Describe management’s role in assessing and managing nature-related dependencies, impacts, risks and opportunities</t>
  </si>
  <si>
    <t>CBA has a Sustainability and Capital Projects Committee that advises the Board of Directors, and Climate Change and Water Resilience Committees that advise the Executive Board. In addition, the following positions have direct responsibilities related to nature: Chief Sustainability, Safety, and Environment Officer; Environmental Manager; and Sustainability Manager. Additionally, various Directors and Managers also have nature-related responsibilities depending on their respective roles and projects.</t>
  </si>
  <si>
    <t>C. Describe the organization’s human rights policies and engagement activities, and oversight by the board and management, with respect to Indigenous Peoples, Local Communities, affected and other stakeholders, in the organization’s assessment of, and response to, nature-related dependencies, impacts, risks and opportunities</t>
  </si>
  <si>
    <r>
      <t xml:space="preserve">CBA's Board of Directors plays an active role in overseeing ESG matters, including sustainability, diversity, and human rights. The Sustainability and Capital Projects Committee, which advises the Board, is responsible for discussing environmental, social, and governance topics and supporting senior leadership in setting strategic guidelines. Human rights is a fundamental aspect of CBA’s operations and is governed by a dedicated policy that consolidates all related Company guidelines and commitments. Launched in 2022, CBA’s Human Rights Policy draws on internationally recognized commitments and treaties as well as applicable laws and regulations. CBA has conducted periodic human rights due diligence since 2019, including on suppliers, contractors, and surrounding communities. This process evaluates potential risks and impacts of the Company’s activities, including its relationship with the environment and natural resources. CBA works to identify, design and implement appropriate detection, prevention and mitigation controls as part of its efforts to continuously improve its management practices, including for environmental aspects that may affect the rights of nearby communities and traditional peoples. Identified potential risks are addressed through improvement plans. In 2023, the scope of due diligence was expanded to include Alux and Barro Alto sites, alongside consultations and engagement with external stakeholders through discussion groups, face-to-face interviews, and community panels with external stakeholders. Since the human rights due diligence process was first introduced, no human rights violations have been found in CBA’s operations, and no areas of conflict with indigenous and traditional communities have been identified.
CBA confirms that in 2024 it did not identify any proven or probable reserves in areas designated as conflict-affected or in or near indigenous lands. This assessment covers the Company’s mining operations in Miraí (Minas Gerais) and Barro Alto (Goiás), both of which maintain formal External Communication Record (RCE) systems to document all interactions with stakeholders, including inquiries related to mined land reclamation, environmental impacts, relations with farmers, and social matters. In 2024, over 74% of the records came directly from the community, evidencing the importance of social participation in monitoring and risk response. CBA also carries out initiatives that integrate human rights with environmental management and community development. CBA’s </t>
    </r>
    <r>
      <rPr>
        <i/>
        <sz val="12"/>
        <color rgb="FF000000"/>
        <rFont val="Verdana"/>
        <family val="2"/>
      </rPr>
      <t>Engaja</t>
    </r>
    <r>
      <rPr>
        <sz val="12"/>
        <color rgb="FF000000"/>
        <rFont val="Verdana"/>
        <family val="2"/>
      </rPr>
      <t xml:space="preserve"> program, for example, strengthens dialogue with communities—especially rural producers—by promoting environmental monitoring and joint problem-solving to reduce socio-environmental risks. The Company’s Water Security Index, developed to assess reservoir safety, plays a key role in safeguarding water resources essential to surrounding communities. Suppliers are also assessed based on human rights and environmental criteria that may impact local communities. All suppliers are required to comply with CBA’s Sustainable Procurement Policy and the Supplier Code of Conduct or submit equivalent policies for review. Suppliers are re-evaluated every two years against ESG criteria, with corrective action plans required when applicable. This practice supports CBA’s commitment to human rights and environmental responsibility across its supply chain. These assessments identified no significant risks of forced labor or child labor. CBA recognizes that the dependencies between its operations and natural resources are critical concerns for communities, and actively ensures that potential environmental impacts are transparently assessed and discussed. In addition, CBA practices such as mined land reclamation, reforestation with native species, and ecosystem protection supporting its commitment to environmental preservation and local community rights. The Company also seeks to engage stakeholders through partnerships with universities, communities, and local suppliers.</t>
    </r>
  </si>
  <si>
    <t xml:space="preserve">GRI 2-12, 2-23, 2-24, 2-25, 2-26, 101-1, 101-3, 411-1, 413-1, CBA-10, CBA-16, CBA-17 </t>
  </si>
  <si>
    <t>Strategy</t>
  </si>
  <si>
    <t>A. Describe the nature-related dependencies, impacts, risks and opportunities the organization has identified over the short, medium and long term</t>
  </si>
  <si>
    <t xml:space="preserve">CBA, particularly in its mining stage, is heavily dependent on natural resources such as soil, minerals, energy, and water—all critical elements for its industrial and energy operations. Recognizing this, the Company has structured processes in place for evaluating environmental and social aspects and impacts across all operations, as well as controls to mitigate adverse effects. CBA’s operations can impact nature, particularly in mine sites. To address this, CBA follows the mitigation hierarchy (avoid, minimize, restore, and transform) through environmental impact assessments, flora and fauna monitoring, mine site reclamation and reforestation with native species, in the development of wildlife corridors to improve habitat connectivity. Among the potential negative impacts, dam failure is classified as highly severe, though its likelihood is rated as remote. These risks are managed through publicly disclosed emergency response plans and annual drills. A case in point is the Palmital dam (in Alumínio, São Paulo), where monthly siren drills are held with the participation of local schools, fostering a culture of prevention. CBA also monitors noise and vibration and evaluates the socioeconomic impacts of mine closure on communities that depend on its activities. CBA demonstrates its ability to identify and manage nature-related risks that may affect its financial position through a risk register managed by the Risk Management department. Each risk is documented in dedicated risk sheets with assigned owners, covering topics such as water resources, dams, climate change, mining, and human rights. The Company takes an integrated and proactive approach aligned with best practices for managing environmental and social risks, supporting its resilience and sustainability over the short, medium, and long term (see the 2024 Climate Agenda Report for details). Identified nature-related opportunities are related to the transition to a low-impact business model. Aluminum recycling, for example, reduces the use of virgin raw materials as well as GHG emissions. CBA’s proprietary ReAl technology, launched in 2024, is uniquely capable of recycling multimaterial packaging. Forest conservation projects, such as Legado Verdes do Cerrado and Legado das Águas, provide additional opportunities. These reserves preserve biodiversity while capturing market opportunities for value creation. These combined initiatives enable CBA to deliver aluminum with a lower carbon footprint to meet growing demand for sustainable materials. These efforts all support the Company’s commitment to preserving local ecosystems. </t>
  </si>
  <si>
    <t>SASB EM-MM-10a.2, SASB IF-EU-140A, GRI 3-3 Biodiversity, 101-1, 101-2, 101-5, 101-6, 101-7, 101-8</t>
  </si>
  <si>
    <t>B. Describe the effect nature-related dependencies, impacts, risks and opportunities have had on the organization’s business model, value chain, strategy and financial planning, as well as any transition plans or analysis in place</t>
  </si>
  <si>
    <t>Biodiversity plays a central role in the Company’s 2030 ESG Strategy, reflecting its influence on CBA’s business model and value chain. One of the strategic targets is to engage 10% of key customers and suppliers in co-investments in forestry and biodiversity initiatives, integrating nature into business relationships and strengthening business resilience to environmental risks. The target to create or expand one hectare of wildlife corridors for every 10 hectares mined and reclaimed contributes to reducing environmental impacts, mitigating regulatory and reputational risks, and enhancing operational sustainability. Governance of this topic is ensured through CBA’s Strategic Planning (PE) process, which defines short- and medium-term actions and approves environmental projects, and through the Strategic Dialogue process, which revisits long-term guidelines every three years. This process ensures that nature-related risks and opportunities are integrated into financial planning and supports the transition to more sustainable business practices.
Given the central role of sustainability at CBA, key ESG levers are integrated into the Company’s financial strategy, helping to ensure that resources are converted into positive impacts for business, people, and the planet. Financial planning and capital expenditure (CAPEX) projects are meaningfully informed by in-depth assessments of impacts across natural resources, GHG emissions, carbon pricing, and waste management, as part of an integrated approach to nature-related risks and opportunities. In recent years, CBA has made significant progress on its project pipeline and in Mergers and Acquisitions (M&amp;A), with investments exceeding R$ 1 billion. 
CBA's ongoing investments in recycling are among the differentiators in the Company’s approach to low-carbon aluminum production. By increasing the volume of scrap used in its production process, the Company is improving environmental efficiency, reducing impacts related to material disposal, improving its portfolio's risk-return profile, lowering emissions, and supporting livelihoods in the recycling value chain. As part of this strategy, ReAl Technology—launched in 2024—enables the recycling of scrap from multi-material packaging, returning aluminum to the production line in the form of alumina and directing plastic back into the recycling chain. This initiative underscores the Company’s capacity for innovation and its leadership in the circular economy.
CBA also encourages and supports its suppliers in improving environmental management through its Sustainable Procurement Program and is advancing a Climate Action Initiative in partnership with the Votorantim Institute and Instituto Itaúsa. This program aims to increase the resilience of local governments to the climate crisis, including the effects of climate-related risks on the most vulnerable populations. Through these efforts, CBA is delivering its commitment to embedding sustainability in its business model, positively impacting its value chain and long-term strategy.</t>
  </si>
  <si>
    <t>GRI 101-1, 101-2, 411-1, 3-3 Biodiversity and ecosystem services</t>
  </si>
  <si>
    <t>C. Describe the resilience of the organization’s strategy to nature-related risks and opportunities, taking into consideration different scenarios</t>
  </si>
  <si>
    <t>The Company’s strategy ensures resilience to nature-related risks and opportunities through structured initiatives that embed sustainability into its business model, value chain, and financial planning. Strategy resilience is grounded in four key pillars: Strategic investments in innovation and environmental regeneration; Diversification of energy sources, based on renewables; Growth in recycling and reduced reliance on primary raw materials; Operational and technological adaptive capacity in various environmental scenarios. CBA embeds nature-related topics into its corporate strategy. A case in point is CBA’s ReAl plant, launched in 2024, which enables the reuse of multi-material packaging scrap—reducing bauxite extraction and alumina production while promoting circular economy innovation.
The Company is also exploring opportunities to expand its power generation portfolio, with a focus on diversification across renewables to improve energy security and reduce exposure to natural resource scarcity. The Energy Business plays a strategic role in enhancing resilience, providing energy self-sufficiency, security, and reduced exposure to volatility in the national grid. CBA conducts ongoing assessments of its energy portfolio with a goal to expand the capacity of its renewable generation assets and reduce exposure to climate and regulatory risks. Expanding recycling capacity is another key driver of resilience, enabling CBA to scale aluminum production with less reliance on mineral extraction—reducing environmental impacts, enhancing portfolio risk-return, and meeting rising demand for low-carbon solutions. In a context of heightened natural resource scarcity, initiatives such as expanding scrap use and investing in recycling technology help to bolster the business, mitigate operational risks, and deliver both environmental and financial benefits. These initiatives also reduce operational costs and exposure to external shocks, strengthening sustainability and predictability across operations. In water management, CBA has set a target to reduce freshwater consumption per metric ton of molten aluminum at the Alumínio plant (which accounts for 91% of the Company’s water use) by 20% by 2030, from a 2019 baseline. To meet this target, the Company implemented closed-loop water systems, smelters upgrades, and water recovery infrastructure—with oversight from the Water Resilience Committee. CBA’s internally developed Water Security Index consolidates performance indicators into a reservoir security ranking, serving as a strategic decision-making tool under risk conditions. In a stricter regulatory environment, proactive investment in low-carbon and ecological regeneration solutions lowers the Company’s risk of sanctions, embargoes, or operational license loss. And in a market with growing ESG pressures, embedding sustainability into financial planning and CAPEX strategy ensures that operations align with the expectations of customers, investors, and business partners who prioritize environmental criteria in purchasing or investment decisions. CBA is committed to biodiversity and strives to generate positive impact by mitigating climate-change effects through the production of low-carbon aluminum and through environmental management practices that strengthen ecosystem and community resilience.</t>
  </si>
  <si>
    <t>GRI 101-1, 3-3 Biodiversity and Ecosystem Services, 2024 Climate Agenda Report (Risk Management)</t>
  </si>
  <si>
    <t>D. Disclose the locations of assets and/or activities in the organization’s direct operations and, where possible, upstream and downstream value chain(s) that meet the criteria for priority locations</t>
  </si>
  <si>
    <t>CBA is participating in a CEBDS pilot project called the Action for Nature Platform, where leading consultancies provide support to members in developing ecosystem services assessments within their companies and subsequently consolidating the results at the national level. Currently, the Company does not provide disclosures broken down by areas classified as priority or sensitive. However, CBA is actively working to improve its understanding of these areas.</t>
  </si>
  <si>
    <t>GRI 101-4, 101-5</t>
  </si>
  <si>
    <t>Risk and impact management</t>
  </si>
  <si>
    <t>A(i). Describe the organization's processes for identifying, assessing and prioritizing nature-related dependencies, impacts, risks and opportunities in its direct operations</t>
  </si>
  <si>
    <r>
      <t xml:space="preserve">In general, CBA follows industry best practices in risk management. The Company draws guidance from ISO 31000 on effective risk management and employs the COSO Enterprise Risk Management framework. CBA’s Risk Management Policy, which outlines guidelines and responsibilities on this topic, has been approved by both the Executive Board and the Board of Directors. This report also draws on the following references: the Company’s bylaws, internal governance policies, and applicable regulations from the Brazilian Securities and Exchange Commission (CVM); the B3 </t>
    </r>
    <r>
      <rPr>
        <i/>
        <sz val="12"/>
        <color rgb="FF000000"/>
        <rFont val="Verdana"/>
        <family val="2"/>
      </rPr>
      <t>Novo Mercado</t>
    </r>
    <r>
      <rPr>
        <sz val="12"/>
        <color rgb="FF000000"/>
        <rFont val="Verdana"/>
        <family val="2"/>
      </rPr>
      <t xml:space="preserve"> Listing Rules; and the principles outlined in the Company’s Code of Conduct, as well as the charters of the Statutory Audit Committee and the Board of Directors.</t>
    </r>
  </si>
  <si>
    <t>GRI 101-2, 101-4, SASB EM-MM-160A.1, 2024 Annual Report (Risk management)</t>
  </si>
  <si>
    <t>A(ii). Describe the organization’s processes for identifying, assessing and prioritizing nature-related dependencies, impacts, risks and opportunities in its upstream and downstream value chain(s)</t>
  </si>
  <si>
    <r>
      <t xml:space="preserve">CBA recognizes its responsibility and ability to influence across all links of the aluminum value chain, including suppliers and customers. Recognizing its transformational role, the Company implements initiatives targeting each stakeholder group with a goal to foster mutual progress and strengthen sustainable practices, creating positive impact throughout the value chain. CBA’s supplier engagement practices include robust environmental, social, and governance (ESG) assessments as part of the supplier onboarding process. All suppliers are required to comply with CBA’s Sustainable Procurement Policy and the Supplier Code of Conduct or submit equivalent policies for review. ESG reassessments are conducted biennially, and corrective action plans are enforced as needed. Evaluation criteria include human rights issues, including the prevention of forced or slave labor, and compliance with environmental and social legislation. In 2024, CBA maintained a network of around 4,500 active suppliers, with approximately 1,500 onboarded throughout the year. All suppliers were screened against sustainability criteria, including environmental management practices, emissions reduction, compliant waste management, and responsible resource use. These elements are assessed during onboarding, alongside social and governance criteria, ensuring a comprehensive approach to ESG that aligns with CBA’s broader sustainability strategy. For additional details, read about CBA’s Sustainable Procurement Program in the 2024 Annual Report, page 141. In the upstream value chain, CBA maintains close engagement with surrounding communities, especially in regions where it operates mining facilities. Community interactions are documented through an External Communication Record (RCE) system, which captures stakeholder inquiries on matters such as mine site reclamation, environmental impacts, relationships with farmers, biodiversity, and resource usage. In 2024, more than 74% of RCEs were originated by community members, underscoring the importance of active listening as a tool for identifying environmental and social risks. CBA also conducts structured engagement initiatives like the </t>
    </r>
    <r>
      <rPr>
        <i/>
        <sz val="12"/>
        <color rgb="FF000000"/>
        <rFont val="Verdana"/>
        <family val="2"/>
      </rPr>
      <t>Engaja</t>
    </r>
    <r>
      <rPr>
        <sz val="12"/>
        <color rgb="FF000000"/>
        <rFont val="Verdana"/>
        <family val="2"/>
      </rPr>
      <t xml:space="preserve"> program, implemented in regions such as Santa Isabel (GO). The program incorporates interviews, focus groups, and community panels to promote transparency and shared ownership of environmental and social issues. With customers, CBA focuses on operational excellence and co-creating innovative solutions—delivering greater agility, customization, and transparency throughout the customer journey. The Company’s customer service strategy is customized by segment, supported by regional teams, key account management, and active prospecting of new customers and markets. These practices have strengthened CBA’s leadership in key markets, nurtured long-term strategic partnerships, and contributed to overall success of the Company’s value chain. As part of its active listening practices, CBA carries out a biennial Customer Satisfaction Survey led by a specialized firm to inform ongoing improvement in client relationships and solutions.</t>
    </r>
  </si>
  <si>
    <t>GRI 3-3 Risk and Crisis Management, CBA-14, CBA-37
GRI 3-3 Supplier management, GRI 101-2</t>
  </si>
  <si>
    <t>B. Describe the organization’s processes for managing nature-related dependencies, impacts, risks and opportunities</t>
  </si>
  <si>
    <t xml:space="preserve">Biodiversity risk assessments at CBA use the methodology outlined in “The Corporate Ecosystem Services Review: Guidelines for identifying business risks and opportunities arising from ecosystem change,” published by the World Resources Institute (WRI). These assessments are carried out on operations owned by the Company, currently in the Poços de Caldas (MG), Zona da Mata (MG), Alumínio (SP), Metalex (SP), Alux (SP), Itapissuma (PE), and Energy Business operations. Each operation uses an approach consistent with local requirements. The ecosystem services assessment process considers risks related to biodiversity dependence and biodiversity impact.
Risk assessments are conducted using an Aspect and Impact Matrix that identifies and classifies impacts on biodiversity, informing control measures. These measures are part of a continuous effort to preserve flora and fauna and promote a culture of sustainability and environmental responsibility among employees and the local community. Measures taken at each site are monitored using dedicated systems and indicators, ensuring compliance with operating license covenants. The Ecosystem Services Assessment spreadsheet evaluates the effectiveness of measures aimed at priority ecosystem services. Under the Company’s Biodiversity and Protected Areas Action Plan, effectiveness assessments are required throughout execution of the plan. CBA’s Biodiversity Program, which monitors fauna and flora, uses indicators such as the percentage of vegetation cover, number of individuals per hectare, and number of regenerating individuals per area. In Mining operations, legal requirements related to biodiversity are managed using a dedicated software system. The Company also uses software for online management of key performance indicators (KPIs) related to strategic planning and environmental covenant management. </t>
  </si>
  <si>
    <t>2024 Annual Report (Risk management), GRI 101-2, SASB EM-MM-160A.1</t>
  </si>
  <si>
    <t>C. Describe how processes for identifying, assessing, prioritizing and monitoring nature-related risks are integrated into and inform the organisation’s overall risk management processes</t>
  </si>
  <si>
    <t xml:space="preserve">CBA uses a structured enterprise risk management (ERM) approach aligned with ISO 31000 and the COSO framework. This comprehensive methodology encompasses all categories of risk, including nature-related risks. The Company maintains a standardized five-phase process including risk identification, analysis, assessment, response, and ongoing monitoring. This methodology is applied across all Business Units, ensuring that environmental and climate-related risks are integrated within the same decision-making structure as other corporate risks. A specialized Corporate Risk Management team leads this effort, supported by the three lines of defense model: (a) operational teams responsible for frontline risk management; (b) oversight and control functions, including risk management; and (c) internal audit, which provides independent assurance. Nature-related risks are formally documented in dedicated risk records with designated risk owners. Risk documentation covers a range of impact criteria—including environmental, social, reputational, legal, and financial. Risk assessments also include Key Risk Indicators (KRIs), which are regularly tracked and used to inform strategic decisions at the Executive and Board levels. The 2024 Climate Agenda Report outlines the most material risks from a likelihood and impact perspective. </t>
  </si>
  <si>
    <t>2024 Climate Agenda Report (Risk Management) and 2024 Annual Report (Biodiversity and Ecosystem Services)</t>
  </si>
  <si>
    <t>Metrics and Targets</t>
  </si>
  <si>
    <t>A. Disclose the metrics used by the organization to assess climate-related risks and opportunities in line with its strategy and risk management process</t>
  </si>
  <si>
    <t xml:space="preserve">All risks at CBA are managed through a common process that includes identification, analysis, assessment, response, and ongoing monitoring, with annual reviews. This process applies to all operational sites across the Energy, Primary, Downstream, and Nickel businesses. More information on the metrics used in assessing and managing significant risk and opportunities is available in the 2024 Climate Agenda Report. </t>
  </si>
  <si>
    <t>2024 Climate Agenda Report (Risk Management)</t>
  </si>
  <si>
    <t>B. Disclose the metrics used by the organization to assess and manage dependencies and impacts on nature</t>
  </si>
  <si>
    <t xml:space="preserve">CBA defines key dependencies on natural resources such as water (an essential input for energy and production operations), biodiversity and climate stability (ecosystem services), and renewable energy (for resilience and supply continuity). Negative environmental impacts—such as greenhouse gas emissions, land-use change, and vegetation clearing—are managed through a mitigation hierarchy: avoid, minimize, restore, and offset. CBA’s initiatives include post-mining reclamation, development of wildlife corridors, and continuous environmental monitoring. </t>
  </si>
  <si>
    <t>2024 Annual Report (Biodiversity and Ecosystem Services); GRI 101-1, 101-2, 101-5, 101-6, 101-7, 101-8, 301-1, 303-3, 303-4, 303-5, 305-7, 306-3, 306-4, 306-5, SASB EM-MM 150a.4, EM-MM 150a.5, EM-MM 150a.6</t>
  </si>
  <si>
    <t>C. Describe the targets and goals used by the organization to manage nature-related dependencies, impacts, risks and opportunities and its performance against these</t>
  </si>
  <si>
    <t>CBA has set measurable nature-related targets as part of its 2030 Environmental Strategy, including:
(a) Reduce emissions by 40% (on average for cast products, cradle-to-gate)
(b) Source 100% of plants’ power requirement from renewable sources
(c) Reduce energy intensity (electricity and fuels)
(d) Increase the ratio of aluminum recycled from industrial and end-of-life scrap at Metalex to 80%
(e) Increase the ratio of aluminum recycled from industrial and end-of-life scrap in billet production at the Alumínio (SP) plant to 50%
(f) Recycle 40,000 metric tons of cartons and flexible packaging per year
(g) Reduce water withdrawals per metric ton of molten aluminum by 20%
(h) Create or expand 1 hectare of wildlife corridors for every 10 hectares mined and rehabilitated
(i) Have 10% of key suppliers and customers co-investing in forest and biodiversity programs
(j) Eliminate waste disposal in dams</t>
  </si>
  <si>
    <t>Annual Report (Biodiversity and Ecosystem Services, 2030 ESG Strategy); GRI 101-1, 101-2, 101-4</t>
  </si>
  <si>
    <r>
      <rPr>
        <b/>
        <sz val="12"/>
        <color rgb="FF0FD2E7"/>
        <rFont val="Verdana bold"/>
      </rPr>
      <t>GRI 101-1.</t>
    </r>
    <r>
      <rPr>
        <b/>
        <sz val="12"/>
        <color rgb="FF113CEA"/>
        <rFont val="Verdana bold"/>
      </rPr>
      <t xml:space="preserve"> </t>
    </r>
    <r>
      <rPr>
        <b/>
        <sz val="12"/>
        <color rgb="FF113CEA"/>
        <rFont val="Verdana bold"/>
      </rPr>
      <t>Policies to halt and reverse biodiversity loss</t>
    </r>
  </si>
  <si>
    <t>CBA recognizes biodiversity preservation as a core element of its sustainability strategy and as being essential to maintaining ecosystem balance. With this in mind, the Company has established a Biodiversity Policy, an Integrated Management Policy, and a Code of Conduct. 
CBA’s Integrated Management Policy outlines the need to “prevent, control, and mitigate environmental impacts,” including biodiversity loss, resource depletion, and degradation of natural resources such as air, water, and soil. CBA’s Code of Conduct lays out guidelines on preventive environmental management practices, including corporate social and environmental responsibility initiatives and the development and adoption of sustainable technologies throughout the value chain.
The Company also ensures transparency and continuous stakeholder dialogues through its Ethics Hotline—an accessible and confidential channel that supports its values of social responsibility and active listening.
The Company’s Biodiversity Policy is applicable across all operational sites and extends its suppliers, customers, and business partners throughout the value chain. Implementation is governed by CBA’s Biodiversity and Ecosystem Services Management Standard, which sets out minimum requirements for preventive management and continuous improvement.</t>
  </si>
  <si>
    <r>
      <rPr>
        <b/>
        <sz val="12"/>
        <color rgb="FF000000"/>
        <rFont val="Verdana"/>
        <family val="2"/>
      </rPr>
      <t>Nature reserves</t>
    </r>
    <r>
      <rPr>
        <sz val="12"/>
        <color rgb="FF000000"/>
        <rFont val="Verdana"/>
        <family val="2"/>
      </rPr>
      <t xml:space="preserve">
As part of its long-term commitment to conservation, CBA supports two flagship environmental initiatives: Legado das Águas (LA) in the Atlantic Forest and Legado Verdes do Cerrado (LVC) in Brazil’s </t>
    </r>
    <r>
      <rPr>
        <i/>
        <sz val="12"/>
        <color rgb="FF000000"/>
        <rFont val="Verdana"/>
        <family val="2"/>
      </rPr>
      <t>Cerrado</t>
    </r>
    <r>
      <rPr>
        <sz val="12"/>
        <color rgb="FF000000"/>
        <rFont val="Verdana"/>
        <family val="2"/>
      </rPr>
      <t xml:space="preserve"> biome.
</t>
    </r>
    <r>
      <rPr>
        <u/>
        <sz val="12"/>
        <color rgb="FF000000"/>
        <rFont val="Verdana"/>
        <family val="2"/>
      </rPr>
      <t>Legado das Águas (LA):</t>
    </r>
    <r>
      <rPr>
        <sz val="12"/>
        <color rgb="FF000000"/>
        <rFont val="Verdana"/>
        <family val="2"/>
      </rPr>
      <t xml:space="preserve"> LA’s long-term conservation is supported by a Memorandum of Understanding with the São Paulo State Environmental Department. As a signatory to the UN Global Compact, the site supports biodiversity conservation through initiatives aligned with global environmental targets. LA’s mission includes supporting research on endangered species and contributing to the National Conservation Plan for Atlantic Forest Birds (PAN Mata Atlântica – ICMBio CEMAVE).
</t>
    </r>
    <r>
      <rPr>
        <u/>
        <sz val="12"/>
        <color rgb="FF000000"/>
        <rFont val="Verdana"/>
        <family val="2"/>
      </rPr>
      <t>Legado Verdes do Cerrado (LVC):</t>
    </r>
    <r>
      <rPr>
        <sz val="12"/>
        <color rgb="FF000000"/>
        <rFont val="Verdana"/>
        <family val="2"/>
      </rPr>
      <t xml:space="preserve"> LVC signed an agreement with the State of Goiás in 2017, formalizing its commitment to the conservation of natural ecosystems in the region. Adding to this initiative is the REDD+ </t>
    </r>
    <r>
      <rPr>
        <i/>
        <sz val="12"/>
        <color rgb="FF000000"/>
        <rFont val="Verdana"/>
        <family val="2"/>
      </rPr>
      <t>Cerrado</t>
    </r>
    <r>
      <rPr>
        <sz val="12"/>
        <color rgb="FF000000"/>
        <rFont val="Verdana"/>
        <family val="2"/>
      </rPr>
      <t xml:space="preserve"> Program, which generates carbon credits on the basis of avoided deforestation in 11,500 hectares of land. The formal establishment of the Private Sustainable Development Reserve (RPDS), regulated by IN 11/2024 and Ordinance 472/2024, guarantees the long-term preservation of key biodiversity areas.
</t>
    </r>
  </si>
  <si>
    <r>
      <rPr>
        <b/>
        <sz val="12"/>
        <color rgb="FF000000"/>
        <rFont val="Verdana"/>
        <family val="2"/>
      </rPr>
      <t>Monitoring and Performance Metrics</t>
    </r>
    <r>
      <rPr>
        <sz val="12"/>
        <color rgb="FF000000"/>
        <rFont val="Verdana"/>
        <family val="2"/>
      </rPr>
      <t xml:space="preserve">
Progress is measured through indicators such as:
• Number of research projects submitted related to endangered species
• Funding allocated via calls for research proposals
Calls for proposals offer counterpart funding for endangered species research projects. Annual funding levels depend on the number and scope of approved projects and do not account for proposals under review or pending formalization. CBA also has internal programs aimed at expanding institutional collaborations and promoting integrated biodiversity conservation initiatives.</t>
    </r>
  </si>
  <si>
    <r>
      <rPr>
        <b/>
        <sz val="12"/>
        <color rgb="FF0FD2E7"/>
        <rFont val="Verdana bold"/>
        <family val="2"/>
      </rPr>
      <t xml:space="preserve">GRI 101-1 | GRI 101-2 | GRI 101-4. </t>
    </r>
    <r>
      <rPr>
        <b/>
        <sz val="12"/>
        <color rgb="FF113CEA"/>
        <rFont val="Verdana bold"/>
        <family val="2"/>
      </rPr>
      <t>Initiatives at Operational Sites</t>
    </r>
  </si>
  <si>
    <t xml:space="preserve">CBA has a range of initiatives in place to evaluate environmental impacts and conserve biodiversity at its operational sites, tailoring practices to each region’s ecological context and industrial activities. Most facilities use an Ecosystem Services Assessment Form based on the WRI’s Ecosystem Services Review (ESR) methodology. This tool supports:
• Identification of ecosystem services critical to operations
• Classification of dependencies as low, medium or high
• Evaluation of impacts as positive or negative, low or high
After mapping dependencies, the risks and opportunities associated with each ecosystem service are assessed. For high-priority services, CBA develops specific action plans that include control and mitigation measures and continuous monitoring.
Preventive measures are also taken from planning through to execution. The Company establishes protective buffer zones around operations to safeguard local ecosystems and minimize disruptions to natural conditions. CBA’s commitment to biodiversity preservation also extends to its business relationships, with conservation requirements.
</t>
  </si>
  <si>
    <r>
      <rPr>
        <b/>
        <sz val="12"/>
        <color rgb="FF000000"/>
        <rFont val="Verdana"/>
        <family val="2"/>
      </rPr>
      <t>Operations</t>
    </r>
    <r>
      <rPr>
        <u/>
        <sz val="12"/>
        <color rgb="FF000000"/>
        <rFont val="Verdana"/>
        <family val="2"/>
      </rPr>
      <t xml:space="preserve">
Alux (SP):</t>
    </r>
    <r>
      <rPr>
        <sz val="12"/>
        <color rgb="FF000000"/>
        <rFont val="Verdana"/>
        <family val="2"/>
      </rPr>
      <t xml:space="preserve"> In 2024, CBA implemented a Biodiversity and Protected Areas Action Plan and completed an assessment of ecosystem services on which Alux is dependent or generates impacts. No significant impacts requiring restoration or compensation were identified. 
</t>
    </r>
    <r>
      <rPr>
        <u/>
        <sz val="12"/>
        <color rgb="FF000000"/>
        <rFont val="Verdana"/>
        <family val="2"/>
      </rPr>
      <t>Alumínio plant (SP):</t>
    </r>
    <r>
      <rPr>
        <sz val="12"/>
        <color rgb="FF000000"/>
        <rFont val="Verdana"/>
        <family val="2"/>
      </rPr>
      <t xml:space="preserve"> Offsets are implemented under an Environmental Recovery Commitment (TCRA) for Fazenda Rodovalho, involving 9,092 hectares of land under natural regeneration overseen by the São Paulo State environmental regulator, CETESB. The Alumínio plant also conducts biodiversity monitoring in surrounding vegetation, and ecosystem services assessments to identify biodiversity-related risks and opportunities. However, third-party products and services are not currently included in the scope of this assessment.
</t>
    </r>
    <r>
      <rPr>
        <u/>
        <sz val="12"/>
        <color rgb="FF000000"/>
        <rFont val="Verdana"/>
        <family val="2"/>
      </rPr>
      <t>Itapissuma plant (PE):</t>
    </r>
    <r>
      <rPr>
        <sz val="12"/>
        <color rgb="FF000000"/>
        <rFont val="Verdana"/>
        <family val="2"/>
      </rPr>
      <t xml:space="preserve"> regularly organizes preventive and educational initiatives such as the Reflorestart event in partnership with Usina São José. The facility engages proactively with environmental authorities and communities, and has no history of biodiversity-related violations. It also conducts periodic flora and fauna assessments, with no history of significant impacts on local ecosystems to date. The Itapissuma plant uses a dedicated spreadsheet to track priority ecosystem services and develops action plans with monthly monitoring when needed.
</t>
    </r>
    <r>
      <rPr>
        <u/>
        <sz val="12"/>
        <color rgb="FF000000"/>
        <rFont val="Verdana"/>
        <family val="2"/>
      </rPr>
      <t>Metalex (SP):</t>
    </r>
    <r>
      <rPr>
        <sz val="12"/>
        <color rgb="FF000000"/>
        <rFont val="Verdana"/>
        <family val="2"/>
      </rPr>
      <t xml:space="preserve"> monitors key ecosystem services and develops action plans with monthly monitoring. It also has internal policies in place to ensure environmental conservation and compliance. Biennial environmental reports are used to continuously track flora and fauna in the facility’s area of influence.
</t>
    </r>
  </si>
  <si>
    <r>
      <rPr>
        <b/>
        <sz val="12"/>
        <color rgb="FF000000"/>
        <rFont val="Verdana"/>
        <family val="2"/>
      </rPr>
      <t>Mining Operations (Miraí and Poços de Caldas - Minas Gerais)</t>
    </r>
    <r>
      <rPr>
        <sz val="12"/>
        <color rgb="FF000000"/>
        <rFont val="Verdana"/>
        <family val="2"/>
      </rPr>
      <t xml:space="preserve">
CBA’s mining operations apply the ESR methodology and the Company’s standard on managing biodiversity and ecosystem services. All employees and contractors receive training on environmental aspects and impacts, including both in-person and online training such as the ESG Track and an Environmental and Mining Training program. Technical and siting studies are carried out to prevent or minimize impacts on protected areas, vegetation clearing, and disturbance of virgin land.
The Miraí and Poços de Caldas have also implemented innovative strategies to support biodiversity conservation. These include: establishing wildlife corridors to enable wildlife movement and reduce habitat fragmentation; and collaboration with the Federal University of Viçosa (UFV) for research on reforestation, soil recovery, and forest hydrology. The Poços de Caldas mine also maintains the Morro Grande Private Natural Heritage Reserve (RPPN), which preserves over 420 hectares of protected areas, and regenerates degraded land using ecological nucleation methods and large seedlings.</t>
    </r>
  </si>
  <si>
    <r>
      <rPr>
        <b/>
        <sz val="12"/>
        <color rgb="FF000000"/>
        <rFont val="Verdana"/>
        <family val="2"/>
      </rPr>
      <t>Nature Reserves</t>
    </r>
    <r>
      <rPr>
        <sz val="12"/>
        <color rgb="FF000000"/>
        <rFont val="Verdana"/>
        <family val="2"/>
      </rPr>
      <t xml:space="preserve">
Assessing biodiversity impacts is integral to the conservation strategies adopted by the Legado das Águas (LA) and Legado Verdes do Cerrado (LVC) nature reserves. While they do not themselves conduct activities that directly degrade the environment, both sites have played an important role in mitigating impact caused by third parties through nature-based solutions.
• </t>
    </r>
    <r>
      <rPr>
        <u/>
        <sz val="12"/>
        <color rgb="FF000000"/>
        <rFont val="Verdana"/>
        <family val="2"/>
      </rPr>
      <t>Legado das Águas (LA):</t>
    </r>
    <r>
      <rPr>
        <sz val="12"/>
        <color rgb="FF000000"/>
        <rFont val="Verdana"/>
        <family val="2"/>
      </rPr>
      <t xml:space="preserve"> LA maintains an annual risk matrix providing a detailed analysis of biodiversity impacts and opportunities linked to implemented ecological solutions. One of the LA’s avenues of action is scientific research in collaboration with universities and research centers to expand knowledge about local ecosystems and promote sustainable practices. The Center for Atlantic Forest Biodiversity (CBMA) is a landmark project that maps and researches native flora, supporting CBA’s commitment to conservation. The Reserve also maps its ecological footprint to measure and reduce environmental impacts. 
• </t>
    </r>
    <r>
      <rPr>
        <u/>
        <sz val="12"/>
        <color rgb="FF000000"/>
        <rFont val="Verdana"/>
        <family val="2"/>
      </rPr>
      <t>Legado Verdes do Cerrado (LVC):</t>
    </r>
    <r>
      <rPr>
        <sz val="12"/>
        <color rgb="FF000000"/>
        <rFont val="Verdana"/>
        <family val="2"/>
      </rPr>
      <t xml:space="preserve"> LVC conducts annual reviews of agricultural inputs to identify options with minimal biodiversity impact and ensure sustainable resource use.</t>
    </r>
  </si>
  <si>
    <r>
      <rPr>
        <b/>
        <sz val="12"/>
        <color rgb="FF000000"/>
        <rFont val="Verdana"/>
        <family val="2"/>
      </rPr>
      <t>Energy Business Powerplants</t>
    </r>
    <r>
      <rPr>
        <sz val="12"/>
        <color rgb="FF000000"/>
        <rFont val="Verdana"/>
        <family val="2"/>
      </rPr>
      <t xml:space="preserve">
The Energy Business supports CBA’s biodiversity commitments by implementing preventive practices across its operations and sustainable technologies and processes to reduce environmental impacts. Generation facilities also incorporate biodiversity conservation requirements in their supplier selection processes.
CBA engages third-party firm specialized in environmental monitoring. In addition, each hydroelectric dam has a dedicated team responsible for:
• Preventing and mitigating environmental impact, including initiatives to prevent illegal fishing, poaching, deforestation. Where illicit activities are identified, CBA notifies the appropriate authorities to ensure appropriate action is taken.
• Conducting environmental education initiatives in local communities and among reservoir users to raise awareness about sustainable practices and the responsible use of water resources.
Under the Environment team’s oversight, the Protected Area Reforestation Program supports forest recovery, environmental conservation and compliance with powerplants’ environmental license conditions. From 2003 to 2024, more than 1.2 million native Atlantic Forest seedlings were planted in buffer zones around reservoirs to form wildlife corridors, protect the reservoir banks, and provide habitat and food sources for wildlife.</t>
    </r>
  </si>
  <si>
    <t>Significant restoration and conservation initiatives within the Energy Business include the following:
• Reforestation with over 1.2 million native trees at the Piraju and Ourinhos reservoirs from 2003 to 2024
• Fish salvaging operations during maintenance activities to prevent deaths, followed by release back into the reservoir
• Installation of fishway systems at Ourinhos and Piraju hydropower plants to enable their passage into the Piracema
• Manual fish translocation during spawning seasons at Salto do Rio Verdinho
• Ichthyofauna monitoring in the Salto do Rio Verdinho and Ourinhos reservoirs to study the behavior and migration of fish species living in the reservoirs, as part of aquatic ecosystem monitoring
• All fauna management practices are licensed and reported to authorities, and activity reports are periodically submitted to the environmental authorities
• A germplasm bank at UHE Ourinhos preserves over 30 native Atlantic Forest tree species This seed bank serves as a vital genetic repository for native species and supports reforestation efforts.
Habitats surrounding Energy Business hydropower plants include:
• Salto do Rio Verdinho: 94.84 hectares undergoing ecological restoration
• Itupararanga: 27.54 hectares restored through local business partnerships, plus 24 hectares under restoration to meet legal obligations
• França: 5.49 hectares in active restoration
• Salto do Iporanga: 2.12 hectares restored
• Piraju: 651.0 hectares undergoing restoration
• Ourinhos: 231.83 hectares under restoration</t>
  </si>
  <si>
    <r>
      <rPr>
        <b/>
        <sz val="12"/>
        <color rgb="FF0FD2E7"/>
        <rFont val="Verdana bold"/>
      </rPr>
      <t>GRI 101-2.</t>
    </r>
    <r>
      <rPr>
        <b/>
        <sz val="12"/>
        <color rgb="FF113CEA"/>
        <rFont val="Verdana bold"/>
      </rPr>
      <t xml:space="preserve"> Habitats restored or undergoing restoration</t>
    </r>
  </si>
  <si>
    <t>Sites</t>
  </si>
  <si>
    <t>Areas under restoration or rehabilitation (hectares)¹</t>
  </si>
  <si>
    <t>Areas restored or rehabilitated (hectares)¹</t>
  </si>
  <si>
    <t xml:space="preserve"> </t>
  </si>
  <si>
    <t>Alumínio plant</t>
  </si>
  <si>
    <t>Miraí</t>
  </si>
  <si>
    <t>Poços de Caldas</t>
  </si>
  <si>
    <t>Legacy reserves</t>
  </si>
  <si>
    <r>
      <rPr>
        <b/>
        <sz val="10"/>
        <color rgb="FF000000"/>
        <rFont val="Verdana"/>
        <family val="2"/>
      </rPr>
      <t>Note 1</t>
    </r>
    <r>
      <rPr>
        <sz val="10"/>
        <color rgb="FF000000"/>
        <rFont val="Verdana"/>
        <family val="2"/>
      </rPr>
      <t>:</t>
    </r>
    <r>
      <rPr>
        <sz val="10"/>
        <color rgb="FF000000"/>
        <rFont val="Verdana"/>
        <family val="2"/>
      </rPr>
      <t xml:space="preserve"> </t>
    </r>
    <r>
      <rPr>
        <sz val="10"/>
        <color rgb="FF000000"/>
        <rFont val="Verdana"/>
        <family val="2"/>
      </rPr>
      <t>Historical data is not available, as the new GRI 101 framework was recently adopted.</t>
    </r>
  </si>
  <si>
    <r>
      <rPr>
        <b/>
        <sz val="12"/>
        <color rgb="FF0FD2E7"/>
        <rFont val="Verdana bold"/>
      </rPr>
      <t>GRI 101-3.</t>
    </r>
    <r>
      <rPr>
        <b/>
        <sz val="12"/>
        <color rgb="FF113CEA"/>
        <rFont val="Verdana bold"/>
      </rPr>
      <t xml:space="preserve"> </t>
    </r>
    <r>
      <rPr>
        <b/>
        <sz val="12"/>
        <color rgb="FF113CEA"/>
        <rFont val="Verdana bold"/>
      </rPr>
      <t>Access and benefit-sharing</t>
    </r>
  </si>
  <si>
    <r>
      <t xml:space="preserve">In relation to biodiversity, CBA takes a responsible and collaborative approach that ensures fair and equitable benefit-sharing from the use of natural resources and ecosystem services. In the Legado das Águas (LA) and Legado Verdes do Cerrado (LVC) nature reserves, no natural resources are exploited to develop products or technologies requiring economic benefit-sharing with local communities. At LA, a research agreement currently under development is fully aligned with the Brazilian National Biodiversity Act and all relevant legal procedures. As of now, no discoveries have resulted in products or technologies that need benefit-sharing. Nevertheless, strict compliance with current regulations reflects the Unit’s ongoing commitment to ethical conduct and transparency.
Consistent with its Biodiversity Policy, Management Policy, and Code of Conduct, the Company has structured stakeholder engagement and collaboration mechanisms in place, supported by periodic internal and external audits—including those carried out by the Aluminium Stewardship Initiative (ASI) and as part of ISO 14001 certification. Examples of related projects include Environmental Education Programs and the Climate Action Initiative. CBA also collaborates with academic institutions, such as the Federal University of Viçosa (UFV).
</t>
    </r>
    <r>
      <rPr>
        <b/>
        <sz val="12"/>
        <color rgb="FF000000"/>
        <rFont val="Verdana"/>
        <family val="2"/>
      </rPr>
      <t>Monitoring and Compliance</t>
    </r>
    <r>
      <rPr>
        <sz val="12"/>
        <color rgb="FF000000"/>
        <rFont val="Verdana"/>
        <family val="2"/>
      </rPr>
      <t xml:space="preserve">
All sites have continuous monitoring programs to ensure full compliance with applicable environmental laws and regulations. A primary area of focus is water withdrawal, which is covered by officially issued permits and compliant with legal limits and sustainable use requirements.
Metalex also has internal policies in place to ensure environmental conservation and compliance. Annual environmental reports are used to continuously track flora and fauna in the facility’s area of influence. However, this operation does not report any voluntary actions specifically aimed at benefit-sharing with local communities at this time.</t>
    </r>
  </si>
  <si>
    <r>
      <rPr>
        <b/>
        <sz val="12"/>
        <color rgb="FF0FD2E7"/>
        <rFont val="Verdana bold"/>
      </rPr>
      <t>GRI 101-5.</t>
    </r>
    <r>
      <rPr>
        <b/>
        <sz val="12"/>
        <color rgb="FF113CEA"/>
        <rFont val="Verdana bold"/>
      </rPr>
      <t xml:space="preserve"> Locations with biodiversity impacts | </t>
    </r>
    <r>
      <rPr>
        <b/>
        <sz val="12"/>
        <color rgb="FF00B0F0"/>
        <rFont val="Verdana bold"/>
      </rPr>
      <t>GRI 101-6.</t>
    </r>
    <r>
      <rPr>
        <b/>
        <sz val="12"/>
        <color rgb="FF113CEA"/>
        <rFont val="Verdana bold"/>
      </rPr>
      <t xml:space="preserve"> Direct drivers of biodiversity loss |</t>
    </r>
    <r>
      <rPr>
        <b/>
        <sz val="12"/>
        <color rgb="FF17D4E8"/>
        <rFont val="Verdana bold"/>
      </rPr>
      <t xml:space="preserve"> GRI</t>
    </r>
    <r>
      <rPr>
        <b/>
        <sz val="12"/>
        <color rgb="FF113CEA"/>
        <rFont val="Verdana bold"/>
      </rPr>
      <t xml:space="preserve"> </t>
    </r>
    <r>
      <rPr>
        <b/>
        <sz val="12"/>
        <color rgb="FF0FD2E7"/>
        <rFont val="Verdana bold"/>
      </rPr>
      <t>101-7.</t>
    </r>
    <r>
      <rPr>
        <b/>
        <sz val="12"/>
        <color rgb="FF113CEA"/>
        <rFont val="Verdana bold"/>
      </rPr>
      <t xml:space="preserve"> Changes to the state of biodiversity |</t>
    </r>
    <r>
      <rPr>
        <b/>
        <sz val="12"/>
        <color rgb="FF17D4E8"/>
        <rFont val="Verdana bold"/>
      </rPr>
      <t xml:space="preserve"> GRI </t>
    </r>
    <r>
      <rPr>
        <b/>
        <sz val="12"/>
        <color rgb="FF0FD2E7"/>
        <rFont val="Verdana bold"/>
      </rPr>
      <t>101-8.</t>
    </r>
    <r>
      <rPr>
        <b/>
        <sz val="12"/>
        <color rgb="FF113CEA"/>
        <rFont val="Verdana bold"/>
      </rPr>
      <t xml:space="preserve"> Ecosystem services |
</t>
    </r>
    <r>
      <rPr>
        <b/>
        <sz val="12"/>
        <color rgb="FF0FD2E9"/>
        <rFont val="Verdana bold"/>
      </rPr>
      <t xml:space="preserve">CBA 68. </t>
    </r>
    <r>
      <rPr>
        <b/>
        <sz val="12"/>
        <color rgb="FF113CEA"/>
        <rFont val="Verdana bold"/>
      </rPr>
      <t>Assessing biodiversity risks</t>
    </r>
  </si>
  <si>
    <r>
      <rPr>
        <b/>
        <sz val="12"/>
        <color rgb="FF000000"/>
        <rFont val="Verdana"/>
        <family val="2"/>
      </rPr>
      <t>Reserves</t>
    </r>
    <r>
      <rPr>
        <sz val="12"/>
        <color rgb="FF000000"/>
        <rFont val="Verdana"/>
        <family val="2"/>
      </rPr>
      <t xml:space="preserve">
Legado das Águas and Legado Verdes do Cerrado are among the largest private conservation reserves in Brazil, and are located in or near ecologically sensitive areas. Legado das Águas is embedded in Brazil’s largest remaining contiguous stretch of Atlantic Forest, surrounded by protected areas. Legado Verdes do Cerrado lies approximately 70 km from Chapada dos Veadeiros National Park, 90 km from the Kalunga community, and is partly bounded by the Serra da Mesa reservoir. The site is also located within an officially designated Priority Area for Biodiversity Conservation.
These regions are recognized as important biodiversity areas, characterized by high ecosystem integrity and exposure to water-related risks such as droughts and floods. They also provide critical ecosystem services, including water supply, pollination, erosion control, and climate regulation.
Ecosystem Conditions
• Legado das Águas (Atlantic Forest): 31,000 hectares
• Legado Verdes do Cerrado (</t>
    </r>
    <r>
      <rPr>
        <i/>
        <sz val="12"/>
        <color rgb="FF000000"/>
        <rFont val="Verdana"/>
        <family val="2"/>
      </rPr>
      <t>Cerrado</t>
    </r>
    <r>
      <rPr>
        <sz val="12"/>
        <color rgb="FF000000"/>
        <rFont val="Verdana"/>
        <family val="2"/>
      </rPr>
      <t>): 32,000 hectares
In the baseline year, Legado das Águas was 100% preserved, with 75% of the land remaining in a pristine state. At Legado Verdes do Cerrado, 80% of the land was at an advanced stage of conservation, a condition that was maintained throughout the reporting year.
This data is based on scientific research and strategic conservation planning since the start of operations:
Legado das Águas (2012) – Plan developed in collaboration with Conservation International
Legado Verdes do Cerrado (2015) – Plan developed by Reservas Votorantim
Potential impacts from operational activities include roadkill as a result of internal and external vehicle movement, and possible soil contamination from malfunctioning wastewater systems.
Legado das Águas hosts two small resident communities, each with 10–30 inhabitants, who coexist with the reserve’s ecosystem. Legado Verdes do Cerrado has no resident communities, but engages continuously with neighbors around biodiversity protection and forest fire prevention. While local communities are impacted by vehicle movement along access roads, they benefit from environmental monitoring programs, job opportunities, and social and environmental initiatives supported by the reserves.</t>
    </r>
  </si>
  <si>
    <r>
      <t xml:space="preserve">The main biodiversity-related risks in the supply chain are associated with the transportation and delivery of products and services to the reserves. Legado das Águas has an active plan in place to reduce its ecological footprint. Procured items such as equipment, food, cleaning supplies, and maintenance materials are primarily sourced from local suppliers in the Vale do Ribeira region. At Legado Verdes do Cerrado, detailed biodiversity impact assessments for suppliers have not yet been conducted.
Although neither the organization nor its suppliers engage in natural ecosystem conversion, native tree seed harvesting is performed for ecological restoration purposes. Collection activities follow sustainable harvesting guidelines and involve only species classified as “Least Concern (LC)”.
Primary pollution risks include agrochemical use in plant production and fossil fuel combustion in logistics. Strict environmental safeguards are implemented to prevent and mitigate these risks.
</t>
    </r>
    <r>
      <rPr>
        <b/>
        <sz val="12"/>
        <color rgb="FF000000"/>
        <rFont val="Verdana"/>
        <family val="2"/>
      </rPr>
      <t xml:space="preserve">Metalex (SP)
</t>
    </r>
    <r>
      <rPr>
        <sz val="12"/>
        <color rgb="FF000000"/>
        <rFont val="Verdana"/>
        <family val="2"/>
      </rPr>
      <t xml:space="preserve">Metalex, a dedicated aluminum recycling facility, occupies 0.226 hectares and is located ten meters from an ecologically sensitive area. Despite its proximity, the site is not situated within the boundaries of the sensitive area. The location is considered significant for biodiversity and maintains high ecosystem integrity, showing no evidence of accelerated environmental degradation.
The only documented impact to local fauna is noise, which is effectively controlled. Native flora and fauna remain present in the area, and no conversion of natural ecosystems has occurred. Ecosystem services may be affected by noise and the potential for soil or water contamination. To address these risks, CBA implements environmental education initiatives aimed at stakeholder awareness and impact mitigation.
Metalex sources wood locally from suppliers in the state of São Paulo. While there is no evidence of direct ecosystem conversion related to wood sourcing, some tree species used are classified as “Endangered” (according to the IUCN Red List), indicating a high risk of extinction in the wild.
</t>
    </r>
    <r>
      <rPr>
        <b/>
        <sz val="12"/>
        <color rgb="FF000000"/>
        <rFont val="Verdana"/>
        <family val="2"/>
      </rPr>
      <t xml:space="preserve">Mining operations
</t>
    </r>
    <r>
      <rPr>
        <sz val="12"/>
        <color rgb="FF000000"/>
        <rFont val="Verdana"/>
        <family val="2"/>
      </rPr>
      <t xml:space="preserve">No assessments are currently performed to identify which mining operations or units have the highest biodiversity impact. </t>
    </r>
  </si>
  <si>
    <r>
      <rPr>
        <b/>
        <sz val="12"/>
        <color rgb="FF000000"/>
        <rFont val="Verdana"/>
        <family val="2"/>
      </rPr>
      <t>Energy Business Powerplants</t>
    </r>
    <r>
      <rPr>
        <sz val="12"/>
        <color rgb="FF000000"/>
        <rFont val="Verdana"/>
        <family val="2"/>
      </rPr>
      <t xml:space="preserve">
CBA’s Energy Business operates 15 hydropower facilities, with the most substantial environmental impacts taking place during the construction phase. During ongoing operations, the main environmental concern is alteration of natural streamflow, which can disrupt fish migration. Some plants are equipped with fishway systems, while others use manual translocation methods or are compliant with applicable regulations without such systems.
The Energy Business’s hydroelectric facilities are distributed across municipalities in the states of São Paulo, Minas Gerais, and Goiás. Several plants are located in or near protected or ecologically sensitive areas, including the:
• Jurupará State Park (França, Fumaça, Barra, Porto Raso, Jurupará)
• Jurupará Park Buffer Zone (Alecrim, Serraria)
• Ricardo Botelho State Park Buffer Zone (Salto do Iporanga)
• Itupararanga Environmental Protection Area (Itupararanga Plant)
• Legado das Águas – Reservas Votorantim (Barra, Porto Raso, Alecrim, Serraria, Jurupará)
Other facilities, such as Salto do Rio Verdinho, Sobragi, Ourinhos, and Piraju, are not situated within or adjacent to protected areas.
</t>
    </r>
    <r>
      <rPr>
        <b/>
        <sz val="12"/>
        <color rgb="FF000000"/>
        <rFont val="Verdana"/>
        <family val="2"/>
      </rPr>
      <t>Ecosystem Conversion</t>
    </r>
    <r>
      <rPr>
        <sz val="12"/>
        <color rgb="FF000000"/>
        <rFont val="Verdana"/>
        <family val="2"/>
      </rPr>
      <t xml:space="preserve">
Building hydropower plants has changed the hydrological regime of host river stretches from lotic (flowing) to lentic (impounded). These ecosystem conversions occurred before the current reporting period. Recent examples include:
• Ourinhos HPP (2005): 430 hectares converted
• Piraju HPP (2002): 1,310 hectares converted
• Salto do Rio Verdinho HPP (2010): 4,280 hectares
The largest single conversion occurred at Salto do Rio Verdinho HPP, with 4,280 hectares converted due to the impoundment of a significant river stretch.</t>
    </r>
  </si>
  <si>
    <r>
      <rPr>
        <b/>
        <sz val="12"/>
        <color rgb="FF000000"/>
        <rFont val="Verdana"/>
        <family val="2"/>
      </rPr>
      <t>Impacts on Ecosystem Services</t>
    </r>
    <r>
      <rPr>
        <sz val="12"/>
        <color rgb="FF000000"/>
        <rFont val="Verdana"/>
        <family val="2"/>
      </rPr>
      <t xml:space="preserve">
The reservoirs provide key ecosystem services, including local water supply, irrigation, recreation, and flood regulation. However, ecosystem services may be impacted in some circumstances:
• Water availability: reduced during prolonged droughts
• Pollination: threatened by wildfires, both natural and human-induced
• Erosion control: intense rainfall events can accelerate reservoir bank erosion
</t>
    </r>
    <r>
      <rPr>
        <b/>
        <sz val="12"/>
        <color rgb="FF000000"/>
        <rFont val="Verdana"/>
        <family val="2"/>
      </rPr>
      <t>Beneficiaries and Conflicts over Water Use</t>
    </r>
    <r>
      <rPr>
        <sz val="12"/>
        <color rgb="FF000000"/>
        <rFont val="Verdana"/>
        <family val="2"/>
      </rPr>
      <t xml:space="preserve">
Hydroelectric facilities not only supply electricity but also offer indirect benefits to local communities, including:
• Flood regulation
• Public water supply
• Reservoir use for recreation, fishing, and irrigation
However, during droughts, lower reservoir levels may cause conflicts over water use. These conflicts are managed through regional Watershed Committees, with CBA ensuring compliance with all applicable regulations to safeguard sustainable water use.
Major environmental impacts were primarily associated with the construction phase of the hydropower developments. In the operational phase, no additional significant biodiversity impacts have been recorded.</t>
    </r>
  </si>
  <si>
    <r>
      <rPr>
        <b/>
        <sz val="12"/>
        <color rgb="FF000000"/>
        <rFont val="Verdana"/>
        <family val="2"/>
      </rPr>
      <t>Ecosystem services</t>
    </r>
    <r>
      <rPr>
        <sz val="12"/>
        <color rgb="FF000000"/>
        <rFont val="Verdana"/>
        <family val="2"/>
      </rPr>
      <t xml:space="preserve">
CBA’s business operations depend on and influence a range of ecosystem services vital to sustaining natural processes and human well-being. These services range from essential resources—like water and food—to regulating functions including climate stabilization and air purification.
Recognizing this interconnection, CBA actively monitors and evaluates the interaction between its operations and surrounding ecosystems to support sustainable resource management.
Most CBA facilities conduct structured assessments to identify the ecosystem services most relevant to its operations, and associated risks and opportunities. These assessments inform the design of mitigation measures and are based on the WRI’s “Corporate Ecosystem Services Review – Guidelines for Identifying Business Risks and Opportunities from Ecosystem Change – Version 1.0.”
The following is a structured overview of the primary ecosystem services associated with CBA’s operations.</t>
    </r>
  </si>
  <si>
    <t>Main Ecosystem Services Associated with CBA’s Operations</t>
  </si>
  <si>
    <t>Ecosystem Services</t>
  </si>
  <si>
    <t>Alux</t>
  </si>
  <si>
    <t>Barro Alto</t>
  </si>
  <si>
    <t>Itapissuma</t>
  </si>
  <si>
    <t>Metalex</t>
  </si>
  <si>
    <t>Zona da Mata</t>
  </si>
  <si>
    <t>Provisioning Service – Freshwater</t>
  </si>
  <si>
    <t>Provisioning Services – Natural Resources</t>
  </si>
  <si>
    <t>Regulating Service – Air Quality</t>
  </si>
  <si>
    <t>Regulating Service – Regional and Local Climate</t>
  </si>
  <si>
    <t>Regulating Service – Water</t>
  </si>
  <si>
    <t>Regulating Service – Erosion Control</t>
  </si>
  <si>
    <t>Regulating Service – Water Purification and Waste Treatment</t>
  </si>
  <si>
    <t>Provisioning Service – Fibers (Wood)</t>
  </si>
  <si>
    <t>Regulating Service – Soil Quality</t>
  </si>
  <si>
    <t>Provisioning Services – Agricultural Crops</t>
  </si>
  <si>
    <t>Provisioning Services – Agricultural Crops and Livestock Production</t>
  </si>
  <si>
    <t>Supporting Service – Water Cycle / Primary Production</t>
  </si>
  <si>
    <r>
      <rPr>
        <b/>
        <sz val="12"/>
        <color rgb="FF0FD2E7"/>
        <rFont val="Verdana bold"/>
      </rPr>
      <t>CBA-69.</t>
    </r>
    <r>
      <rPr>
        <b/>
        <sz val="12"/>
        <color rgb="FF113CEA"/>
        <rFont val="Verdana bold"/>
      </rPr>
      <t xml:space="preserve"> Biodiversity Exposure and Assessment</t>
    </r>
  </si>
  <si>
    <t>Assessment of operations to determine their level of exposure to biodiversity in areas used for operational activities, and potential impacts on that biodiversity</t>
  </si>
  <si>
    <t>Level</t>
  </si>
  <si>
    <t>Number of locations</t>
  </si>
  <si>
    <t>Area (hectares)</t>
  </si>
  <si>
    <t>Number and total area of sites used for operational activities</t>
  </si>
  <si>
    <t>Number and total area of sites in which the Company has performed biodiversity impact assessments</t>
  </si>
  <si>
    <t>Number and total area of sites assessed that are near critical biodiversity</t>
  </si>
  <si>
    <t>Number and total area of sites near critical biodiversity that have a biodiversity management plan</t>
  </si>
  <si>
    <r>
      <rPr>
        <b/>
        <sz val="10"/>
        <color rgb="FF000000"/>
        <rFont val="Verdana"/>
        <family val="2"/>
      </rPr>
      <t>Note 1:</t>
    </r>
    <r>
      <rPr>
        <sz val="10"/>
        <color rgb="FF000000"/>
        <rFont val="Verdana"/>
        <family val="2"/>
      </rPr>
      <t xml:space="preserve"> </t>
    </r>
    <r>
      <rPr>
        <sz val="10"/>
        <color rgb="FF000000"/>
        <rFont val="Verdana"/>
        <family val="2"/>
      </rPr>
      <t>CBA conducts mapping of protected areas, state parks, and other conservation areas.</t>
    </r>
  </si>
  <si>
    <r>
      <rPr>
        <b/>
        <sz val="12"/>
        <color rgb="FF0FD2E7"/>
        <rFont val="Verdana bold"/>
      </rPr>
      <t>SASB EM-MM-160a.3.</t>
    </r>
    <r>
      <rPr>
        <b/>
        <sz val="12"/>
        <color rgb="FF113CEA"/>
        <rFont val="Verdana bold"/>
      </rPr>
      <t xml:space="preserve"> Percentage of (1) proved and (2) probable reserves in or near sites with protected conservation status or endangered species habitat</t>
    </r>
  </si>
  <si>
    <t>CBA confirms that it holds no proven or probable reserves in any of the following:
• Protected areas based on IUCN definitions
• Habitats of critically endangered or endangered species (IUCN Red List – CR or EN)
• Areas experiencing active conflict, as per the Uppsala Conflict Data Program (UCDP)
• Indigenous lands, including a 10 km buffer zone in line with Interministerial Ordinance No. 60/2015</t>
  </si>
  <si>
    <r>
      <rPr>
        <b/>
        <sz val="12"/>
        <color rgb="FF0FD2E7"/>
        <rFont val="Verdana bold"/>
      </rPr>
      <t>SASB EM-MM-160a.1.</t>
    </r>
    <r>
      <rPr>
        <b/>
        <sz val="12"/>
        <color rgb="FF113CEA"/>
        <rFont val="Verdana bold"/>
      </rPr>
      <t xml:space="preserve"> Description of environmental management policies and practices for active sites														</t>
    </r>
  </si>
  <si>
    <t xml:space="preserve">CBA has specific operational procedures and management standards aimed at standardizing activities and optimizing processes. Operational procedures define control measures to prevent leaks and spills and establish response procedures should they occur. General standards, in turn, outline methods for evaluating, identifying, investigating, and monitoring environmental aspects, classify incident levels, and designate the team responsible for the investigation to identify root causes and take necessary measures to address the issue and prevent recurrence. The Company’s environmental management plan applies to the Aluminum Business and Energy Business, with guidelines based on standards, laws, regulations, and specific codes on mergers and acquisitions, biodiversity and ecosystem services, environmental aspects and impacts, management of waste and co-products, water and effluents, air emissions, air quality, and compliance. To ensure compliance with the International Finance Corporation (IFC) Performance Standards, the Company has related policies and practices in place at the corporate level. Performance Standard 1, on Assessment and Management of Environmental and Social Risks and Impacts, is addressed through ISO 14001 certification, the Aluminium Stewardship Initiative (ASI), and internal standards established in Aluminum Business operations to meet requirements relating to the environment, identification of risks and impacts, management programs, organizational capacity and competency, emergency preparedness and response, stakeholder engagement, and monitoring and review of social and environmental impacts. 
To comply with Performance Standard 3, on Resource Efficiency and Pollution Prevention, CBA employs process practices and technologies to prevent environmental pollution in its furnaces, recovers process waste, ensures compliance with applicable regulations through the IUS Natura legislation system, and ensures all licenses and license covenants are met to continue its operations.
The Company also assesses health and safety risks and impacts and proposes mitigation measures to align with Performance Standard 4, on Community Health, Safety, and Security.
</t>
  </si>
  <si>
    <t>CBA’s corporate policies and practices align with Performance Standard 6, on Biodiversity Conservation and Sustainable Management of Living Natural Resources, including its requirements on using the mitigation hierarchy, preventing the accidental or deliberate introduction of exotic species, protecting and conserving biodiversity, maintaining benefits from ecosystem services, and promoting the sustainable management of natural resources by adopting practices that integrate both conservation needs and development priorities. For decommissioned operations, including closed bauxite mines, the Company implements a continuous and progressive environmental rehabilitation plan to reclaim the land to its original social and economic function. Each mine’s environmental rehabilitation plan is developed collaboratively with the surface landowner to agree on terms and sign the easement agreement.
Environmental rehabilitation activities draw guidance from best environmental and social practices and technical standards, and typically include re-sloping of the land to integrate the terrain with the surrounding landscape, soil preparation and correction, planting, fertilization, and continued maintenance activities to ensure successful rehabilitation. Prompt reclamation of the site to productive and/or ecosystem use post-mining is beneficial to the community and sustainable in the long term.
Mine closure and environmental rehabilitation activities are outlined in specific work plans that are annually updated as additional areas are depleted. These plans also establish targets and performance indicators that are disclosed in reports and filed with environmental agencies.
The Company maintains a corporate Biodiversity Policy covering all sites and its stakeholders.
CBA’s approach to managing biodiversity and ecosystem services is governed by the Company’s Integrated Management System Policy, Code of Conduct, and Biodiversity and Protected Areas Action Plan. In addition, the Company has a related Management Standard containing an Environmental Aspects and Impacts Assessment Matrix that identifies and classifies biodiversity impacts, rates them on criticality, and establishes recommended control measures.</t>
  </si>
  <si>
    <r>
      <rPr>
        <b/>
        <sz val="12"/>
        <color rgb="FF113CEA"/>
        <rFont val="Verdana bold"/>
      </rPr>
      <t xml:space="preserve"> </t>
    </r>
    <r>
      <rPr>
        <b/>
        <sz val="12"/>
        <color rgb="FF0FD2E7"/>
        <rFont val="Verdana bold"/>
      </rPr>
      <t>CBA-71.</t>
    </r>
    <r>
      <rPr>
        <b/>
        <sz val="12"/>
        <color rgb="FF113CEA"/>
        <rFont val="Verdana bold"/>
      </rPr>
      <t xml:space="preserve"> Disturbed and rehabilitated land and sites identified as requiring diversity management plans</t>
    </r>
  </si>
  <si>
    <t>In 2024, CBA continued to develop mining operations in already disturbed land, with a commitment to reclaiming land to its original land use following mineral extraction. The extent of mined and reclaimed areas varies based on the ore body’s natural characteristics, resulting in typical year-over-year fluctuations. These fluctuations are tied to the duration needed to deplete each ore deposit, depending on its extent and depth. At its mine sites in Miraí, Poços de Caldas, and Itamarati de Minas (MG), CBA has implemented Biodiversity Management Plans as part of its ongoing commitment to environmental conservation. The Barro Alto mine (GO) presents different geological and operational conditions, and as such, mine reclamation will commence only after full mine closure.</t>
  </si>
  <si>
    <t>Amount of disturbed or rehabilitated land (hectares)</t>
  </si>
  <si>
    <t>Miraí (MG)</t>
  </si>
  <si>
    <t xml:space="preserve"> Poços de Caldas (MG)</t>
  </si>
  <si>
    <t xml:space="preserve"> Itamarati de Minas (MG)</t>
  </si>
  <si>
    <t>Total land disturbed and not yet rehabilitated at the start of the reporting period</t>
  </si>
  <si>
    <t>Amount of land newly disturbed within the reporting period</t>
  </si>
  <si>
    <t>Total amount of land newly rehabilitated within the reporting period</t>
  </si>
  <si>
    <t>Total land disturbed and not yet rehabilitated at the end of the reporting period</t>
  </si>
  <si>
    <r>
      <t xml:space="preserve">Note 1: </t>
    </r>
    <r>
      <rPr>
        <sz val="10"/>
        <color rgb="FF000000"/>
        <rFont val="Verdana"/>
        <family val="2"/>
      </rPr>
      <t xml:space="preserve">Historical figures previously reported for the Miraí mine (MG) were restated, adjusting the total mined area pending reclamation at the start of the reporting period. </t>
    </r>
    <r>
      <rPr>
        <sz val="10"/>
        <color rgb="FF17D4E8"/>
        <rFont val="Verdana"/>
        <family val="2"/>
      </rPr>
      <t>GRI 2-4</t>
    </r>
    <r>
      <rPr>
        <b/>
        <sz val="10"/>
        <color rgb="FF000000"/>
        <rFont val="Verdana"/>
        <family val="2"/>
      </rPr>
      <t xml:space="preserve">
Note 2: </t>
    </r>
    <r>
      <rPr>
        <sz val="10"/>
        <color rgb="FF000000"/>
        <rFont val="Verdana"/>
        <family val="2"/>
      </rPr>
      <t xml:space="preserve">No new mining areas have been opened at Itamarati de Minas (MG) in recent years, and all exhausted sites have been successfully rehabilitated. </t>
    </r>
  </si>
  <si>
    <t>Environmental rehabilitation l Reclamation l Mine closure</t>
  </si>
  <si>
    <t>CBA rehabilitates its mine sites progressively as each area is depleted and a fresh pit face is opened. Environmental rehabilitation is key to reclaiming mined land to its original social and economic value, enabling landowners to return to their original land uses post-mining. 
Mine closure activities are outlined in a PRAD (Degraded Area Recovery Plan) and/or PCA (Environmental Control Plan), developed as part of the environmental licensing process. Execution plans are updated annually based on newly exhausted areas, with results tracked against targets and/or performance indicators aligned with the Global Reporting Initiative (GRI) Standards. These initiatives are reported in filings submitted to the relevant environmental authorities and published in annual disclosures, enabling CBA to effectively address emerging material, environmental, social, and governance risks.
Environmental rehabilitation activities draw guidance from best environmental and social practices and technical standards. The rehabilitation process typically includes: area sizing and procurement of inputs, re-sloping of the land to integrate the terrain with the surrounding landscape, soil preparation and amendment, planting, fertilization, and continued maintenance activities to ensure successful rehabilitation.
Mine rehabilitation planning includes collaboration with landowners, during which terms are agreed upon and the land easement is formally established. Prompt reclamation of the site to productive and/or ecosystem use post-mining is beneficial to the community and sustainable in the long term. Accordingly, the Company follows the practice of establishing financial provisions to ensure full coverage of all phases of the environmental rehabilitation process. CBA annually updates its Memorandum of Expenses on Reclamation, Environmental Rehabilitation, and Forest Offsets, covering at least a five-year horizon.</t>
  </si>
  <si>
    <t>Water Management and Strategy</t>
  </si>
  <si>
    <r>
      <rPr>
        <b/>
        <sz val="12"/>
        <color rgb="FF0FD2E7"/>
        <rFont val="Verdana bold"/>
      </rPr>
      <t>CBA-61.</t>
    </r>
    <r>
      <rPr>
        <b/>
        <sz val="12"/>
        <color rgb="FF113CEA"/>
        <rFont val="Verdana bold"/>
      </rPr>
      <t xml:space="preserve"> </t>
    </r>
    <r>
      <rPr>
        <b/>
        <sz val="12"/>
        <color rgb="FF113CEA"/>
        <rFont val="Verdana bold"/>
      </rPr>
      <t>Water Efficiency Management Programs</t>
    </r>
  </si>
  <si>
    <t>Water use assessment to identify opportunities to improve efficiency</t>
  </si>
  <si>
    <t>CBA takes a proactive approach to water management, performing Life Cycle Assessments (LCA) and water footprint studies to identify stages in the production process with the highest water consumption. These assessments inform the identification of critical points and enable targeted interventions to optimize water use throughout the value chain.
With a focus on continuous improvement, CBA regularly evaluates water reuse opportunities at all its facilities. At the Miraí mine (MG), CBA implemented a project to reduce water turbidity in the reservoir, thereby improving its usability. The Company also continually monitors its closed-loop system at the Alumínio plant (SP), which ensure no wastewater is discharged and 100% of water withdrawals are reused—significantly reducing freshwater intake while providing new opportunities for reuse of treated water.</t>
  </si>
  <si>
    <t>Initiatives to reduce water consumption</t>
  </si>
  <si>
    <t>In 2024, CBA launched a dry residue disposal project at the Palmital dam (Alumínio, SP), increasing the solid content in bauxite residue from 45% to 75%. Water recovered from this process will be reused at the Refinery, reducing freshwater consumption and the need for inputs like caustic soda.
The Alumínio plant (SP) already has a closed-loop design that re-utilizes process water and reduces consumption.</t>
  </si>
  <si>
    <t>Efforts to improve wastewater quality</t>
  </si>
  <si>
    <t>CBA ensures its wastewater streams meet high quality standards through continuous monitoring and the use of state-of-the-art Wastewater Treatment Plants. All treatment plants across CBA’s operations are regularly evaluated to ensure discharge parameters are fully compliant with environmental and legal requirements.
Routine monitoring enables early detection of any changes in effluent quality parameters, ensuring full compliance with established standards. When deviations occur, operational sites promptly implement adjustments to ensure compliance with treatment and discharge protocols.
CBA continually invests in upgrading its wastewater treatment plans, incorporating new technologies and refining processes to maximize treatment efficiency and minimize environmental impact. These efforts are essential to sustainability and mitigating the impacts of effluent discharges on recipient water bodies, while supporting the Company’s commitment to the highest standards of environmental responsibility.</t>
  </si>
  <si>
    <t>Establishing water reduction targets</t>
  </si>
  <si>
    <t>CBA has established clear and ambitious water reduction goals, aligned with its 2030 ESG Strategy and centered on sustainability and water efficiency. The Company has committed to reducing water withdrawal intensity by 20% per metric ton of liquid aluminum produced by 2030, with 2019 as the baseline year—reflecting its commitment to efficient water resource management.
These targets are incorporated in CBA’s compensation structure, which recognizes and rewards performance in reducing water consumption and withdrawals. All operational employees are eligible to participate in the Profit-Sharing Program (PPR), where ESG targets—such as water use reduction—are part of the annual performance criteria. Targets are set and tracked by a committee of employees at each site, and agreed with the relevant labor union.
For professional and leadership-level employees, variable compensation is partly tied to sustainability and water efficiency targets—both corporate and department-specific. This ensures that water sustainability is embedded in CBA’s performance management system, aligning the workforce with the strategic pillars of its 2030 ESG Strategy.</t>
  </si>
  <si>
    <t>Methods of water reuse</t>
  </si>
  <si>
    <t>The Company implements solutions such as water recirculation in cooling towers and reuse of dam water to help reduce water consumption. The Alumínio plant uses a closed-loop water system that re-utilizes treated water, reducing reliance on external water sources and increasing process efficiency. These practices reflect CBA’s ongoing commitment to responsible water stewardship and seeking out opportunities to improve water efficiency, in line with its broader sustainability goals.</t>
  </si>
  <si>
    <t>Employee training on water efficiency programs</t>
  </si>
  <si>
    <t>CBA consistently invests in employee development to raise awareness of the importance of efficient water management. CBA’s ESG Track, an internal training initiative, includes key sustainability topics—such as water resource management—to ensure that employees understand their role in optimizing water consumption. This training has long been a part of the Company’s onboarding journey and is mandatory for all new employees.
CBA also runs awareness campaigns throughout the year, such as World Water Day (March) and SIPATMA (Internal Accident Prevention and Environmental Awareness Week), which highlight best practices and encourage actions to reduce consumption and increase water efficiency.
Recognizing the critical role of sustainable water management, CBA actively raises awareness beyond its internal operations. Through educational programs such as CBA’s Environmental Education Program (PEA), the Company shares information about responsible water use with local communities and other water users, amplifying its positive impact on environmental awareness.</t>
  </si>
  <si>
    <t>Water Consumption and Efficiency</t>
  </si>
  <si>
    <r>
      <rPr>
        <b/>
        <sz val="12"/>
        <color rgb="FF0FD2E7"/>
        <rFont val="Verdana bold"/>
      </rPr>
      <t>GRI 303-5, CBA-62.</t>
    </r>
    <r>
      <rPr>
        <b/>
        <sz val="12"/>
        <color rgb="FF113CEA"/>
        <rFont val="Verdana bold"/>
      </rPr>
      <t xml:space="preserve"> Freshwater withdrawals | </t>
    </r>
    <r>
      <rPr>
        <b/>
        <sz val="12"/>
        <color rgb="FF0FD2E7"/>
        <rFont val="Verdana bold"/>
      </rPr>
      <t>SASB EM-MM-140a.1.</t>
    </r>
    <r>
      <rPr>
        <b/>
        <sz val="12"/>
        <color rgb="FF113CEA"/>
        <rFont val="Verdana bold"/>
      </rPr>
      <t xml:space="preserve"> | </t>
    </r>
    <r>
      <rPr>
        <b/>
        <sz val="12"/>
        <color rgb="FF0FD2E7"/>
        <rFont val="Verdana bold"/>
      </rPr>
      <t>IF-EU-140a.1.</t>
    </r>
    <r>
      <rPr>
        <b/>
        <sz val="12"/>
        <color rgb="FF113CEA"/>
        <rFont val="Verdana bold"/>
      </rPr>
      <t xml:space="preserve"> (1) Total water withdrawn and (2) total water consumed, percentage of each in regions with High or Extremely High Baseline Water Stress </t>
    </r>
  </si>
  <si>
    <t>Total water consumption (megaliters)</t>
  </si>
  <si>
    <t>Regular areas</t>
  </si>
  <si>
    <t>Areas with water stress</t>
  </si>
  <si>
    <t>Water withdrawal</t>
  </si>
  <si>
    <t>Water discharge</t>
  </si>
  <si>
    <t>Water consumption</t>
  </si>
  <si>
    <r>
      <rPr>
        <b/>
        <sz val="10"/>
        <color rgb="FF000000"/>
        <rFont val="Verdana"/>
        <family val="2"/>
      </rPr>
      <t xml:space="preserve">Note 1: </t>
    </r>
    <r>
      <rPr>
        <sz val="10"/>
        <color rgb="FF000000"/>
        <rFont val="Verdana"/>
        <family val="2"/>
      </rPr>
      <t xml:space="preserve">Beginning in 2022, areas with water stress have been identified in a climate projection assessment using the Aqueduct tool. The only areas with water stress identified in the assessment were within the Aluminum Business.
</t>
    </r>
    <r>
      <rPr>
        <b/>
        <sz val="10"/>
        <color rgb="FF000000"/>
        <rFont val="Verdana"/>
        <family val="2"/>
      </rPr>
      <t>Note 2:</t>
    </r>
    <r>
      <rPr>
        <sz val="10"/>
        <color rgb="FF000000"/>
        <rFont val="Verdana"/>
        <family val="2"/>
      </rPr>
      <t xml:space="preserve"> Water consumption is calculated as water withdrawal minus water discharge. At some sites, water discharge exceeds water withdrawals due to rainfall inputs into reservoirs and impoundments, which explains the negative figures for some sites.</t>
    </r>
  </si>
  <si>
    <t>Net total consumption of freshwater, including data on freshwater withdrawal and consumption (million m³)</t>
  </si>
  <si>
    <t>A. Withdrawal: total municipal (or utility) supply</t>
  </si>
  <si>
    <t>B. Withdrawal: surface freshwater</t>
  </si>
  <si>
    <t>C. Withdrawal: groundwater</t>
  </si>
  <si>
    <t>D. Discharge: water returned to its source with the same or better quality as the raw water withdrawn (applies to B and C only)</t>
  </si>
  <si>
    <t>E. Total water consumption (A+B+C-D)</t>
  </si>
  <si>
    <r>
      <rPr>
        <b/>
        <sz val="10"/>
        <color rgb="FF000000"/>
        <rFont val="Verdana"/>
        <family val="2"/>
      </rPr>
      <t xml:space="preserve">Note: </t>
    </r>
    <r>
      <rPr>
        <sz val="10"/>
        <color rgb="FF000000"/>
        <rFont val="Verdana"/>
        <family val="2"/>
      </rPr>
      <t>Water consumption is calculated as water withdrawal minus water discharge. At some sites, water discharge exceeds water withdrawals due to rainfall inputs into reservoirs and impoundments, which explains the negative figures for some sites.</t>
    </r>
  </si>
  <si>
    <r>
      <rPr>
        <b/>
        <sz val="12"/>
        <color rgb="FF17D4E8"/>
        <rFont val="Verdana bold"/>
      </rPr>
      <t>CBA-63.</t>
    </r>
    <r>
      <rPr>
        <b/>
        <sz val="12"/>
        <color rgb="FF113CEA"/>
        <rFont val="Verdana bold"/>
      </rPr>
      <t xml:space="preserve"> </t>
    </r>
    <r>
      <rPr>
        <b/>
        <sz val="12"/>
        <color rgb="FF113CEA"/>
        <rFont val="Verdana bold"/>
      </rPr>
      <t>Water consumption in water-stressed areas (million m³)</t>
    </r>
  </si>
  <si>
    <r>
      <rPr>
        <b/>
        <sz val="10"/>
        <color rgb="FF000000"/>
        <rFont val="Verdana"/>
        <family val="2"/>
      </rPr>
      <t>Note:</t>
    </r>
    <r>
      <rPr>
        <b/>
        <sz val="10"/>
        <color rgb="FF000000"/>
        <rFont val="Verdana"/>
        <family val="2"/>
      </rPr>
      <t xml:space="preserve"> </t>
    </r>
    <r>
      <rPr>
        <sz val="10"/>
        <color rgb="FF000000"/>
        <rFont val="Verdana"/>
        <family val="2"/>
      </rPr>
      <t>Beginning in 2022, areas with water stress have been identified in a climate projection assessment using the Aqueduct tool.</t>
    </r>
  </si>
  <si>
    <r>
      <rPr>
        <b/>
        <sz val="12"/>
        <color rgb="FF0FD2E7"/>
        <rFont val="Verdana bold"/>
      </rPr>
      <t>SASB EM-MM-140a.1. | IF-EU-140a.1</t>
    </r>
    <r>
      <rPr>
        <b/>
        <sz val="12"/>
        <color rgb="FF113CEA"/>
        <rFont val="Verdana bold"/>
      </rPr>
      <t>. (1) Total water withdrawn and (2) total water consumed, percentage of each in regions with High or Extremely High Baseline Water Stress</t>
    </r>
  </si>
  <si>
    <t>Water withdrawal by source (megaliters)</t>
  </si>
  <si>
    <t xml:space="preserve"> Aluminum Business</t>
  </si>
  <si>
    <t xml:space="preserve"> Nickel Business</t>
  </si>
  <si>
    <t xml:space="preserve"> Total</t>
  </si>
  <si>
    <t xml:space="preserve"> Regular areas</t>
  </si>
  <si>
    <t xml:space="preserve"> Areas with water stress</t>
  </si>
  <si>
    <t>Surface water</t>
  </si>
  <si>
    <t>Freshwater</t>
  </si>
  <si>
    <t>Other water</t>
  </si>
  <si>
    <t>Subtotal</t>
  </si>
  <si>
    <t>Groundwater</t>
  </si>
  <si>
    <t>Utility-supplied water</t>
  </si>
  <si>
    <t>Rainwater</t>
  </si>
  <si>
    <r>
      <rPr>
        <b/>
        <sz val="10"/>
        <color rgb="FF000000"/>
        <rFont val="Verdana"/>
        <family val="2"/>
      </rPr>
      <t>Note 1</t>
    </r>
    <r>
      <rPr>
        <sz val="10"/>
        <color rgb="FF000000"/>
        <rFont val="Verdana"/>
        <family val="2"/>
      </rPr>
      <t xml:space="preserve">: Beginning in 2022, areas with water stress have been identified in a climate projection assessment using the Aqueduct tool. The only areas with water stress identified in the assessment were within the Aluminum Business. 
</t>
    </r>
    <r>
      <rPr>
        <b/>
        <sz val="10"/>
        <color rgb="FF000000"/>
        <rFont val="Verdana"/>
        <family val="2"/>
      </rPr>
      <t>Note 2</t>
    </r>
    <r>
      <rPr>
        <sz val="10"/>
        <color rgb="FF000000"/>
        <rFont val="Verdana"/>
        <family val="2"/>
      </rPr>
      <t xml:space="preserve">: CBA does not withdraw seawater or produced water (water produced in connection with the extraction, processing or use of any raw material).
</t>
    </r>
    <r>
      <rPr>
        <b/>
        <sz val="10"/>
        <color rgb="FF000000"/>
        <rFont val="Verdana"/>
        <family val="2"/>
      </rPr>
      <t>Note 3:</t>
    </r>
    <r>
      <rPr>
        <sz val="10"/>
        <color rgb="FF000000"/>
        <rFont val="Verdana"/>
        <family val="2"/>
      </rPr>
      <t xml:space="preserve"> “Freshwater” is defined as water with total dissolved solids 1,000 mg/L, while other water is defined as water with total dissolved solids &gt;1,000 mg/L.	
</t>
    </r>
    <r>
      <rPr>
        <b/>
        <sz val="10"/>
        <color rgb="FF000000"/>
        <rFont val="Verdana"/>
        <family val="2"/>
      </rPr>
      <t>Note 4</t>
    </r>
    <r>
      <rPr>
        <sz val="10"/>
        <color rgb="FF000000"/>
        <rFont val="Verdana"/>
        <family val="2"/>
      </rPr>
      <t xml:space="preserve">: In 2024, water withdrawal at the Niquelândia site (Nickel Business) was once again included in the Company’s reporting. As operations have been curtailed since 2016, water withdrawal at the site is limited to human consumption and plant maintenance.																													</t>
    </r>
  </si>
  <si>
    <t>Percentage of water withdrawals in regions with high water stress</t>
  </si>
  <si>
    <t>Utility water</t>
  </si>
  <si>
    <r>
      <rPr>
        <b/>
        <sz val="10"/>
        <color theme="1"/>
        <rFont val="Verdana"/>
        <family val="2"/>
      </rPr>
      <t>Note 1:</t>
    </r>
    <r>
      <rPr>
        <b/>
        <sz val="10"/>
        <color theme="1"/>
        <rFont val="Verdana"/>
        <family val="2"/>
      </rPr>
      <t xml:space="preserve"> </t>
    </r>
    <r>
      <rPr>
        <sz val="10"/>
        <color theme="1"/>
        <rFont val="Verdana"/>
        <family val="2"/>
      </rPr>
      <t>The first assessment to identify areas with water stress was carried out in 2022 using Aqueduct.</t>
    </r>
    <r>
      <rPr>
        <sz val="10"/>
        <color theme="1"/>
        <rFont val="Verdana"/>
        <family val="2"/>
      </rPr>
      <t xml:space="preserve"> </t>
    </r>
    <r>
      <rPr>
        <sz val="10"/>
        <color theme="1"/>
        <rFont val="Verdana"/>
        <family val="2"/>
      </rPr>
      <t>Prior-year data is not available.</t>
    </r>
    <r>
      <rPr>
        <sz val="10"/>
        <color theme="1"/>
        <rFont val="Verdana"/>
        <family val="2"/>
      </rPr>
      <t xml:space="preserve"> </t>
    </r>
    <r>
      <rPr>
        <sz val="10"/>
        <color theme="1"/>
        <rFont val="Verdana"/>
        <family val="2"/>
      </rPr>
      <t>The only areas with water stress identified in the assessment were within the Aluminum Business.</t>
    </r>
    <r>
      <rPr>
        <sz val="10"/>
        <color theme="1"/>
        <rFont val="Verdana"/>
        <family val="2"/>
      </rPr>
      <t xml:space="preserve">
</t>
    </r>
    <r>
      <rPr>
        <b/>
        <sz val="10"/>
        <color theme="1"/>
        <rFont val="Verdana"/>
        <family val="2"/>
      </rPr>
      <t>Note 2:</t>
    </r>
    <r>
      <rPr>
        <b/>
        <sz val="10"/>
        <color theme="1"/>
        <rFont val="Verdana"/>
        <family val="2"/>
      </rPr>
      <t xml:space="preserve"> </t>
    </r>
    <r>
      <rPr>
        <sz val="10"/>
        <color theme="1"/>
        <rFont val="Verdana"/>
        <family val="2"/>
      </rPr>
      <t>CBA does not withdraw seawater or produced water (water produced in connection with the extraction, processing or use of any raw material).</t>
    </r>
    <r>
      <rPr>
        <sz val="10"/>
        <color theme="1"/>
        <rFont val="Verdana"/>
        <family val="2"/>
      </rPr>
      <t xml:space="preserve">									</t>
    </r>
  </si>
  <si>
    <r>
      <t xml:space="preserve">GRI 303-4. </t>
    </r>
    <r>
      <rPr>
        <b/>
        <sz val="12"/>
        <color rgb="FF113CEA"/>
        <rFont val="Verdana"/>
        <family val="2"/>
      </rPr>
      <t>Water discharge</t>
    </r>
  </si>
  <si>
    <t>Water discharge by source (megaliters)</t>
  </si>
  <si>
    <r>
      <rPr>
        <b/>
        <sz val="10"/>
        <color rgb="FF000000"/>
        <rFont val="Verdana"/>
        <family val="2"/>
      </rPr>
      <t>Note 1:</t>
    </r>
    <r>
      <rPr>
        <sz val="10"/>
        <color rgb="FF000000"/>
        <rFont val="Verdana"/>
        <family val="2"/>
      </rPr>
      <t xml:space="preserve"> Beginning in 2022, areas with water stress have been identified in a climate projection assessment using the Aqueduct tool. The only areas with water stress identified in the assessment were within the Aluminum Business. 
</t>
    </r>
    <r>
      <rPr>
        <b/>
        <sz val="10"/>
        <color rgb="FF000000"/>
        <rFont val="Verdana"/>
        <family val="2"/>
      </rPr>
      <t>Note 2:</t>
    </r>
    <r>
      <rPr>
        <sz val="10"/>
        <color rgb="FF000000"/>
        <rFont val="Verdana"/>
        <family val="2"/>
      </rPr>
      <t xml:space="preserve"> CBA does not discharge water into the sea. 
</t>
    </r>
    <r>
      <rPr>
        <b/>
        <sz val="10"/>
        <color rgb="FF000000"/>
        <rFont val="Verdana"/>
        <family val="2"/>
      </rPr>
      <t>Note 3:</t>
    </r>
    <r>
      <rPr>
        <sz val="10"/>
        <color rgb="FF000000"/>
        <rFont val="Verdana"/>
        <family val="2"/>
      </rPr>
      <t xml:space="preserve"> “Freshwater” is defined as water with total dissolved solids 1,000 mg/L, while other water is defined as water with total dissolved solids &gt;1,000 mg/L.</t>
    </r>
  </si>
  <si>
    <r>
      <rPr>
        <b/>
        <sz val="12"/>
        <color rgb="FF0FD2E7"/>
        <rFont val="Verdana bold"/>
      </rPr>
      <t>CBA-2.</t>
    </r>
    <r>
      <rPr>
        <b/>
        <sz val="12"/>
        <color rgb="FF000000"/>
        <rFont val="Verdana BOLD"/>
      </rPr>
      <t xml:space="preserve"> </t>
    </r>
    <r>
      <rPr>
        <b/>
        <sz val="12"/>
        <color rgb="FF113CEA"/>
        <rFont val="Verdana bold"/>
      </rPr>
      <t>Water reused or recycled</t>
    </r>
  </si>
  <si>
    <t>Water reused or recycled after treatment</t>
  </si>
  <si>
    <t>Volume (thousand m³)</t>
  </si>
  <si>
    <t>Water balance data (standard)</t>
  </si>
  <si>
    <t>Volume input into processes (thousand m³)</t>
  </si>
  <si>
    <t>Volume reused in processes (thousand m³)</t>
  </si>
  <si>
    <t>Water Efficiency (%) (volume reused/total water input in processes)</t>
  </si>
  <si>
    <r>
      <rPr>
        <b/>
        <sz val="10"/>
        <color rgb="FF000000"/>
        <rFont val="Verdana"/>
        <family val="2"/>
      </rPr>
      <t>Note:</t>
    </r>
    <r>
      <rPr>
        <sz val="10"/>
        <color rgb="FF000000"/>
        <rFont val="Verdana"/>
        <family val="2"/>
      </rPr>
      <t xml:space="preserve"> Alux (SP) has two cooling towers for recirculating water into the production process, but the water meter to measure recirculated water was only installed at year-end 2023, and therefore the water balance is still being compiled. The Itapissuma plant (PE) has a cooling tower with no metering equipment, and therefore no data is available to report. This disclosure is not applicable to Energy Business power plants. With the Niquelândia site currently curtailed, no water is being recirculated from the Jacuba dam.</t>
    </r>
  </si>
  <si>
    <r>
      <rPr>
        <b/>
        <sz val="12"/>
        <color rgb="FF17D4E8"/>
        <rFont val="Verdana bold"/>
      </rPr>
      <t xml:space="preserve"> </t>
    </r>
    <r>
      <rPr>
        <b/>
        <sz val="12"/>
        <color rgb="FF17D4E8"/>
        <rFont val="Verdana bold"/>
      </rPr>
      <t>CBA-65.</t>
    </r>
    <r>
      <rPr>
        <b/>
        <sz val="12"/>
        <color rgb="FF113CEA"/>
        <rFont val="Verdana bold"/>
      </rPr>
      <t xml:space="preserve"> </t>
    </r>
    <r>
      <rPr>
        <b/>
        <sz val="12"/>
        <color rgb="FF113CEA"/>
        <rFont val="Verdana bold"/>
      </rPr>
      <t>Exposure to water-stressed areas</t>
    </r>
  </si>
  <si>
    <t>Number of production sites located in water-stressed areas</t>
  </si>
  <si>
    <t>Total number of production sites</t>
  </si>
  <si>
    <t>% of production sites in water-stressed areas</t>
  </si>
  <si>
    <t>% of Cost of Goods Sold (COGS)</t>
  </si>
  <si>
    <t>Water-Related Impacts and Incidents</t>
  </si>
  <si>
    <r>
      <rPr>
        <b/>
        <sz val="12"/>
        <color rgb="FF113CEA"/>
        <rFont val="Verdana bold"/>
      </rPr>
      <t xml:space="preserve"> </t>
    </r>
    <r>
      <rPr>
        <b/>
        <sz val="12"/>
        <color rgb="FF0FD2E7"/>
        <rFont val="Verdana bold"/>
      </rPr>
      <t>CBA-64.</t>
    </r>
    <r>
      <rPr>
        <b/>
        <sz val="12"/>
        <color rgb="FF113CEA"/>
        <rFont val="Verdana bold"/>
      </rPr>
      <t xml:space="preserve"> </t>
    </r>
    <r>
      <rPr>
        <b/>
        <sz val="12"/>
        <color rgb="FF113CEA"/>
        <rFont val="Verdana bold"/>
      </rPr>
      <t>Business impacts of water-related incidents</t>
    </r>
  </si>
  <si>
    <t>Water-related incidents with substantial impacts on costs/revenue (R$)</t>
  </si>
  <si>
    <r>
      <rPr>
        <b/>
        <sz val="10"/>
        <color theme="1"/>
        <rFont val="Verdana"/>
        <family val="2"/>
      </rPr>
      <t xml:space="preserve"> </t>
    </r>
    <r>
      <rPr>
        <b/>
        <sz val="10"/>
        <color theme="1"/>
        <rFont val="Verdana"/>
        <family val="2"/>
      </rPr>
      <t>Note:</t>
    </r>
    <r>
      <rPr>
        <sz val="10"/>
        <color theme="1"/>
        <rFont val="Verdana"/>
        <family val="2"/>
      </rPr>
      <t xml:space="preserve"> </t>
    </r>
    <r>
      <rPr>
        <sz val="10"/>
        <color theme="1"/>
        <rFont val="Verdana"/>
        <family val="2"/>
      </rPr>
      <t>Substantial impacts are impacts exceeding US$ 10,000.</t>
    </r>
  </si>
  <si>
    <r>
      <rPr>
        <b/>
        <sz val="12"/>
        <color rgb="FF0FD2E7"/>
        <rFont val="Verdana bold"/>
      </rPr>
      <t>CBA-66.</t>
    </r>
    <r>
      <rPr>
        <b/>
        <sz val="12"/>
        <color rgb="FF113CEA"/>
        <rFont val="Verdana bold"/>
      </rPr>
      <t xml:space="preserve"> </t>
    </r>
    <r>
      <rPr>
        <b/>
        <sz val="12"/>
        <color rgb="FF113CEA"/>
        <rFont val="Verdana bold"/>
      </rPr>
      <t>Water Risk Management Programs</t>
    </r>
  </si>
  <si>
    <t xml:space="preserve">Aspect </t>
  </si>
  <si>
    <t>Water dependency-related risks in risk assessments</t>
  </si>
  <si>
    <t>CBA evaluates water dependency risks within the scope of its enterprise risk management framework. The assessment includes watershed-level availability, stakeholder competition for water resources, and water's role in the production and supply of essential raw materials.
Identified risks include water stress affecting the supply of key materials for smelting—such as coal-tar pitch and petroleum coke—which production is directly dependent on water availability. Factoring in water stress helps anticipate potential supply chain disruptions and informs the development of mitigation strategies within the value chain.
CBA also assesses water risks as part of its Sustainable Procurement Program, which embeds ESG criteria in supplier selection, onboarding, and management. The program promotes supplier engagement around ESG issues, including monitoring water availability along the supply chain. These assessments help to identify supply chain vulnerabilities and support the development of strategies to strengthen supply chain resilience to water-related risks.</t>
  </si>
  <si>
    <t>Water impact risks in risk assessments</t>
  </si>
  <si>
    <t>In assessing water-related impacts, CBA evaluates water availability at the watershed level, potential stakeholder disputes over water use, regulatory impact, and impacts on ecosystems and biodiversity. The Company also monitors safe access to water, sanitation, and hygiene (WASH) for all employees, in line with best practices in social and environmental responsibility.
CBA assesses how its operations might influence available water volumes and quality within its supply chain. The Company’s Sustainable Procurement Program plays a Central role in integrating ESG-related factors into supplier selection, onboarding, and management. As part of this program, CBA conducts assessments to detect water-related impacts from supplier operations and implements mitigation measures, fostering sustainable water management across the supply chain.</t>
  </si>
  <si>
    <t xml:space="preserve">Future water availability assessment </t>
  </si>
  <si>
    <t>CBA evaluates future water availability using analytical tools and studies to identify water-stressed areas and inform long-term water resource planning. Using WRI Aqueduct and WWF Water Risk Filters, the Company has identified facilities at heightened risk of water stress, ranked as moderate-to-high and high-risk areas. The most recent assessment reaffirmed that only the Itapissuma (PE) and Metalex (Araçariguama, SP) operations fall within these risk categories.
To mitigate these risks and ensure water availability, CBA has adopted operational improvements and water reuse projects, successfully reducing water consumption, especially at Metalex. CBA is committed to extending these initiatives throughout its operations, prioritizing high-risk sites to ensure continued water savings and improved water efficiency.</t>
  </si>
  <si>
    <t>Future water quality risk assessment</t>
  </si>
  <si>
    <t>Assessment of impacts on local stakeholders</t>
  </si>
  <si>
    <t>CBA takes a comprehensive and structured approach to assessing impacts on local stakeholders, ensuring transparent and accountable water resource management. Through active participation in Watershed Committees and Technical Chambers within various trade associations, CBA maintains continuous dialog with communities, regional businesses, regulatory bodies, and other stakeholders. This engagement provides an opportunity to share information and collaboratively develop solutions for sustainable water management.
Recognizing water’s critical role in production as well as community health, CBA closely monitors both water intake and discharge, aiming to minimize environmental impacts and optimize resource efficiency. To strengthen water stewardship throughout the supply chain, CBA’s Sustainable Procurement Program incorporates ESG criteria in supplier engagement, encouraging sustainable and water-resilient practices.
Internally, CBA conducts training and awareness campaigns to encourage water savings and good practices in water use among employees. Additionally, CBA’s Ethics Hotline provides a secure and accessible platform for all stakeholders to raise concerns and support ongoing improvements in water stewardship. These efforts underscore CBA’s commitment to responsible operations aligned with stakeholder needs.</t>
  </si>
  <si>
    <t>Evaluation of potential future local regulatory changes</t>
  </si>
  <si>
    <t>CBA closely tracks potential regulatory developments at the local level—especially those concerning water resource governance—through its active participation in trade associations’ watershed committees and technical chambers. This engagement enables CBA to contribute to strategic policy discussions, anticipate evolving regulatory trends, and proactively adapt its processes to new compliance requirements.
The Company also engages in advocacy efforts aimed at strengthening public policy and promoting responsible water use. Through ongoing engagement with regulators and other stakeholders, CBA advocates for balanced policies that support both water conservation and industrial viability. This approach reflects CBA’s commitment to transparency, environmental governance, and shaping a regulatory environment that advances sustainable water management.</t>
  </si>
  <si>
    <t>Scope of assessment</t>
  </si>
  <si>
    <t>Company operations and suppliers</t>
  </si>
  <si>
    <r>
      <rPr>
        <b/>
        <sz val="12"/>
        <color rgb="FF0FD2E7"/>
        <rFont val="Verdana"/>
        <family val="2"/>
      </rPr>
      <t>SASB EM-MM-140a.2 / SASB IF-EU-140a.2.</t>
    </r>
    <r>
      <rPr>
        <b/>
        <sz val="12"/>
        <color rgb="FF113CEA"/>
        <rFont val="Verdana"/>
        <family val="2"/>
      </rPr>
      <t xml:space="preserve"> Number of incidents of non-compliance associated with water quality permits, standards, and regulations</t>
    </r>
  </si>
  <si>
    <r>
      <rPr>
        <b/>
        <sz val="10"/>
        <color rgb="FF000000"/>
        <rFont val="Verdana"/>
        <family val="2"/>
      </rPr>
      <t>Note:</t>
    </r>
    <r>
      <rPr>
        <sz val="10"/>
        <color rgb="FF000000"/>
        <rFont val="Verdana"/>
        <family val="2"/>
      </rPr>
      <t xml:space="preserve"> There were five incidents of noncompliance in 2021 and one in 2022, all at the Alumínio plant (SP) due to its failure to declare water volumes outside permitted hours.</t>
    </r>
  </si>
  <si>
    <r>
      <rPr>
        <b/>
        <sz val="12"/>
        <color rgb="FF0FD2E7"/>
        <rFont val="Verdana"/>
        <family val="2"/>
      </rPr>
      <t>SASB IF-EU-140a.3.</t>
    </r>
    <r>
      <rPr>
        <b/>
        <sz val="12"/>
        <color rgb="FF113CEA"/>
        <rFont val="Verdana"/>
        <family val="2"/>
      </rPr>
      <t xml:space="preserve"> Discussion of water management risks and description of strategies and practices to mitigate those risks</t>
    </r>
  </si>
  <si>
    <t>CBA is deeply committed to preserving water resources, recognizing their importance for its operations, community well-being, and environmental health. Using a strategic and proactive approach, the Company implements water management policies and practices designed to mitigate risks in all operations, such as the Water and Effluent Management Standard (PG) that guides operations and clearly outlines employee responsibilities based on their roles and areas of operation. This standard also details procedures for incident reporting related to water usage and effluent treatment. Water and effluent management guidelines are periodically reviewed and updated to integrate lessons learned and drive continuous improvement. CBA’s commitment to efficient water management is reflected in ongoing training and awareness campaigns that foster employee engagement and responsibility in water conservation efforts across all operations.
The Company takes a comprehensive approach to water management, with an emphasis on reducing consumption, preventing pollution, and conducting water balance studies to identify areas for improvement. At CBA’s mining operations, water is sourced from both surface and groundwater and, after treatment, is used for various applications, such as human use, cleaning, and industrial applications. The Company’s production facilities have rigorously controlled water treatment and monitoring systems which ensure that effluents meet all environmental and regulatory requirements for discharge or reuse. CBA actively invests in technologies that enhance water efficiency and continuously explores alternatives to reduce reliance on external water sources.
A core part of CBA’s water risk mitigation strategy is efficient management of water resources in its hydropower reservoirs, where water plays a central role in power generation. Other conservation practices include reforestation of protected areas and installation of protective fencing around reservoirs. These practices help to safeguard water quality and availability for power generation while mitigating the effects of water level variability.
CBA’s Water Resilience Committee meets monthly to assess hydrological conditions and implement proactive strategies for resource conservation. The Company also has a robust Environmental Education Program (PEA) and actively participates in key forums like watershed committees and São Paulo’s State Water Resources Council. Through these efforts, CBA engages local communities and other stakeholders in water stewardship and promotes best practices for long-term water sustainability.
In line with its 2030 ESG Strategy, CBA has set ambitious targets to improve water efficiency, including a 20% reduction in water intensity per metric ton of molten aluminum produced by 2030. The Company also leads initiatives to expand water reuse, prevent leaks, and enhance water system maintenance. Continuous supplier engagement and implementation of sustainable practices in production processes are key components of CBA’s strategy to mitigate water risks and ensure water availability for its operations and surrounding communities.
Through integrated management practices and active advocacy and participation in related forums, CBA has positioned itself as an industry leader in corporate responsibility around water conservation and mitigating environmental impacts associated with water use.</t>
  </si>
  <si>
    <r>
      <rPr>
        <b/>
        <sz val="12"/>
        <color rgb="FF0FD2E7"/>
        <rFont val="Verdana"/>
        <family val="2"/>
      </rPr>
      <t>CBA-54.</t>
    </r>
    <r>
      <rPr>
        <b/>
        <sz val="12"/>
        <color rgb="FF113CEA"/>
        <rFont val="Verdana"/>
        <family val="2"/>
      </rPr>
      <t xml:space="preserve"> </t>
    </r>
    <r>
      <rPr>
        <b/>
        <sz val="12"/>
        <color rgb="FF113CEA"/>
        <rFont val="Verdana"/>
        <family val="2"/>
      </rPr>
      <t>Waste management programs</t>
    </r>
  </si>
  <si>
    <t>Waste audits to identify opportunities for performance improvement</t>
  </si>
  <si>
    <t>Compliant waste management is a key element of CBA's sustainability strategy. The Company conducts regular exercises to identify and assess impacts from waste across its various business units and works to develop optimal disposal routes.
CBA is committed to delivering low-carbon aluminum and co-developing solutions that enhance aluminum circularity by expanding recycling and reuse to accommodate rising demand for aluminum.
Supporting these goals, CBA has a team with extensive expertise in managing co-products, including experts from the Environmental, Procurement, Engineering, and Technology departments. These efforts are guided by a structured strategy built on six pillars: management of roles and responsibilities; decision-making; engagement with suppliers and customers; monitoring indicators, systems, and infrastructure; expansion of marketable co-products; and identification of opportunities.</t>
  </si>
  <si>
    <t>Action plans to reduce waste generation</t>
  </si>
  <si>
    <t>Waste management practices are governed by a corporate Management Standard that establishes minimum requirements to be met in waste management as well as preventive and continuous improvement processes to ensure safe and effective waste management. Another important governance document is the Company’s Waste Management Plan (PGRS), which ensures that waste generated by the Company’s operations is compliantly segregated, stored, collected and disposed of in a controlled manner, based on well-defined operational procedures.
All internal procedures are aligned with Brazil’s National Solid Waste Policy (PNRS), which outlines objectives across waste reduction, reutilization, and recycling. In addition, all operations prepare inventories of the quantities of waste generated, stored, transported and disposed of in accordance with federal and state environmental regulations.</t>
  </si>
  <si>
    <t>Quantified targets to minimize waste generation</t>
  </si>
  <si>
    <t>To underscore the importance of sustainability, CBA has set corporate targets aligned with the 2030 ESG Strategy for all employees. Operational-level staff are eligible for the Company’s Profit-Sharing Program (PPR), where a committee of employees is elected at each site to set and track targets. ESG factors have been integrated into the PPR target framework. This program has also been discussed and agreed with relevant unions. Professional and leadership roles are eligible for variable compensation, with part of the targets being corporate-wide and part being specific to certain challenges. Within the corporate targets, CBA has cascaded ESG targets tailored to the unique contexts of each department and the challenges listed in the ESG Strategy for the relevant year.
While annual targets may vary, each operation has established operational efficiency targets directly linked to reducing waste generation within operations.</t>
  </si>
  <si>
    <t>Investment in innovation and R&amp;D to minimize waste generation</t>
  </si>
  <si>
    <t>CBA consistently invests in innovation to enhance waste management and develop sustainable solutions. CBA’s Dry Residue Disposal Project, for example, is using technological innovation to enable the partial water recovery for reuse in the industrial process, while also improving residue properties and enabling it to be repurposed in new applications. The Company is also investing in research to turn bauxite residue—traditionally stored in tailings dams—into cementitious materials like pozzolan, an industrial byproduct that reacts with lime and water to form compounds that can be used in the production of sustainable cement. This research will create new applications for bauxite residue, as part of CBA’s commitment to advancing the circular economy and minimizing environmental impacts.</t>
  </si>
  <si>
    <t>Employee training on waste reduction</t>
  </si>
  <si>
    <t>Employee training is a core pillar of CBA’s waste reduction strategy. The Company delivers continuous training on process optimization and best practices for minimizing waste across its operations. Training programs address waste stream monitoring, good practices and waste prevention, and a sustainability-driven workplace culture. Through training, employees are encouraged to improve material handling and reuse practices, directly supporting waste reduction goals and promoting resource circularity. CBA’s ESG Track further supports the Company’s 2030 ESG Strategy efforts, such as minimizing residue disposal in dams.
Landfill reduction efforts are also being rolled out progressively across sites, and the Alumínio plant (SP), one of the Company’s largest operations, has already reached zero landfill status.</t>
  </si>
  <si>
    <t>Recycling program integration to reduce landfill disposal</t>
  </si>
  <si>
    <t>Aluminum recycling is a strategic priority for CBA, reflecting its commitment to advancing the circular economy and minimizing landfill waste. The Company operates robust programs for large-scale recycling of aluminum scrap, with in-house processing capacity for all types of recycled aluminum. Recycling is conducted at dedicated facilities, such as Metalex and Alux, where recycled scrap is processed into new aluminum products. In line with its Waste Management Plan (PGRS), CBA’s operations continually explore new waste treatment and recovery options, following the PNRS waste management hierarchy.</t>
  </si>
  <si>
    <r>
      <rPr>
        <b/>
        <sz val="12"/>
        <color rgb="FF0FD2E7"/>
        <rFont val="Verdana bold"/>
        <family val="2"/>
      </rPr>
      <t>GRI 306-4.</t>
    </r>
    <r>
      <rPr>
        <b/>
        <sz val="12"/>
        <color rgb="FF113CEA"/>
        <rFont val="Verdana bold"/>
        <family val="2"/>
      </rPr>
      <t xml:space="preserve"> Waste diverted from disposal </t>
    </r>
  </si>
  <si>
    <t>Waste generation at CBA is tied to its production levels—higher output generally results in increased waste volumes. In 2024, variations in waste generation at the Alumínio Plant (SP) reflected changes in production volume and market demand. At Metalex (SP), certain waste streams increased due to the startup of a new operational line. 
The sale of waste materials as co-products is highly dependent on market dynamics. During periods of strong demand for co-products, it becomes easier to find viable end-uses for these materials. Under favorable market conditions, waste treatment technologies and reuse applications are generally more diversified. Purchasing companies typically use these co-products either as raw materials or alternative energy sources.</t>
  </si>
  <si>
    <t> 2024</t>
  </si>
  <si>
    <t>On-site</t>
  </si>
  <si>
    <t>Off-site</t>
  </si>
  <si>
    <t xml:space="preserve">Hazardous waste (class I) </t>
  </si>
  <si>
    <t>Preparation for reuse (t)</t>
  </si>
  <si>
    <t>unconsolidated</t>
  </si>
  <si>
    <t>Recycling (t)</t>
  </si>
  <si>
    <t>Other recovery operations (t)</t>
  </si>
  <si>
    <t>Subtotal (t)</t>
  </si>
  <si>
    <t xml:space="preserve">A </t>
  </si>
  <si>
    <t>Non-hazardous waste (Class II) – in metric tons (t)</t>
  </si>
  <si>
    <t>Total (t)</t>
  </si>
  <si>
    <r>
      <rPr>
        <b/>
        <sz val="12"/>
        <color rgb="FF17D4E8"/>
        <rFont val="Verdana bold"/>
      </rPr>
      <t>GRI 306-5.</t>
    </r>
    <r>
      <rPr>
        <b/>
        <sz val="12"/>
        <color rgb="FF17D4E8"/>
        <rFont val="Verdana bold"/>
      </rPr>
      <t xml:space="preserve"> </t>
    </r>
    <r>
      <rPr>
        <b/>
        <sz val="12"/>
        <color rgb="FF113CEA"/>
        <rFont val="Verdana bold"/>
      </rPr>
      <t>Waste directed to disposal</t>
    </r>
    <r>
      <rPr>
        <b/>
        <sz val="12"/>
        <color rgb="FF113CEA"/>
        <rFont val="Verdana bold"/>
      </rPr>
      <t xml:space="preserve"> </t>
    </r>
  </si>
  <si>
    <t>Incineration (with energy recovery) (t)</t>
  </si>
  <si>
    <t>Incineration (without energy recovery) (t)</t>
  </si>
  <si>
    <t>Landfilling (t)</t>
  </si>
  <si>
    <t>Other disposal operations (t)</t>
  </si>
  <si>
    <t xml:space="preserve">Nonhazardous waste (class II) </t>
  </si>
  <si>
    <t> 0</t>
  </si>
  <si>
    <t>Grand total (t)</t>
  </si>
  <si>
    <t>2024 Target</t>
  </si>
  <si>
    <t>Total waste recycled/reused (t)</t>
  </si>
  <si>
    <t>Total waste disposed of (t)</t>
  </si>
  <si>
    <t>Waste disposed of in landfills (t)</t>
  </si>
  <si>
    <t>- Waste incinerated with energy recovery (t)</t>
  </si>
  <si>
    <t>- Waste incinerated without energy recovery (t)</t>
  </si>
  <si>
    <t>- Waste sent to other disposal routes (t)</t>
  </si>
  <si>
    <t>Waste disposed of by unknown methods (t)</t>
  </si>
  <si>
    <r>
      <rPr>
        <b/>
        <sz val="10"/>
        <color rgb="FF000000"/>
        <rFont val="Verdana"/>
        <family val="2"/>
      </rPr>
      <t>Note:</t>
    </r>
    <r>
      <rPr>
        <b/>
        <sz val="10"/>
        <color rgb="FF000000"/>
        <rFont val="Verdana"/>
        <family val="2"/>
      </rPr>
      <t xml:space="preserve"> </t>
    </r>
    <r>
      <rPr>
        <sz val="10"/>
        <color rgb="FF000000"/>
        <rFont val="Verdana"/>
        <family val="2"/>
      </rPr>
      <t>The target for total waste disposal is a “cap,” and because total waste disposal in the year was 3,767 metric tons less, the 2024 target was met.</t>
    </r>
  </si>
  <si>
    <r>
      <rPr>
        <b/>
        <sz val="12"/>
        <color rgb="FF0FD2E7"/>
        <rFont val="Verdana bold"/>
      </rPr>
      <t>CBA-56.</t>
    </r>
    <r>
      <rPr>
        <b/>
        <sz val="12"/>
        <color rgb="FF113CEA"/>
        <rFont val="Verdana bold"/>
      </rPr>
      <t xml:space="preserve"> Mineral waste</t>
    </r>
  </si>
  <si>
    <t>Mineral waste</t>
  </si>
  <si>
    <t>unit</t>
  </si>
  <si>
    <t>Total mine waste generated – rock</t>
  </si>
  <si>
    <t>Million metric tons</t>
  </si>
  <si>
    <t>Total mine waste generated – tailings</t>
  </si>
  <si>
    <t>Total mine waste reused/recycled</t>
  </si>
  <si>
    <t>Total mine waste disposed of (a+b–c)</t>
  </si>
  <si>
    <t>% of Revenue</t>
  </si>
  <si>
    <r>
      <rPr>
        <b/>
        <sz val="10"/>
        <color rgb="FF000000"/>
        <rFont val="Verdana"/>
        <family val="2"/>
      </rPr>
      <t>Note:</t>
    </r>
    <r>
      <rPr>
        <sz val="10"/>
        <color rgb="FF000000"/>
        <rFont val="Verdana"/>
        <family val="2"/>
      </rPr>
      <t xml:space="preserve"> The figure reported for 2024 includes only bauxite tailings from mining operations. </t>
    </r>
  </si>
  <si>
    <r>
      <rPr>
        <b/>
        <sz val="12"/>
        <color rgb="FF17D4E8"/>
        <rFont val="Verdana bold"/>
      </rPr>
      <t xml:space="preserve">SASB EM-MM-150a.4. | SASB EM-MM-150a.5. | SASB EM-MM-150a.6. </t>
    </r>
    <r>
      <rPr>
        <b/>
        <sz val="12"/>
        <color rgb="FF113CEA"/>
        <rFont val="Verdana bold"/>
      </rPr>
      <t xml:space="preserve">Total weight of non-mineral waste, tailings and waste rock (metric tons) </t>
    </r>
  </si>
  <si>
    <t>Mines</t>
  </si>
  <si>
    <t>Tailings</t>
  </si>
  <si>
    <t>Non-mineral waste</t>
  </si>
  <si>
    <r>
      <rPr>
        <b/>
        <sz val="10"/>
        <color rgb="FF000000"/>
        <rFont val="Verdana"/>
        <family val="2"/>
      </rPr>
      <t>Note:</t>
    </r>
    <r>
      <rPr>
        <sz val="10"/>
        <color rgb="FF000000"/>
        <rFont val="Verdana"/>
        <family val="2"/>
      </rPr>
      <t xml:space="preserve"> Until 2023, all waste sent to tailings dams was classified as tailings. As of 2024, only materials originating from mining operations are classified as tailings.</t>
    </r>
  </si>
  <si>
    <r>
      <rPr>
        <b/>
        <sz val="12"/>
        <color rgb="FF17D4E8"/>
        <rFont val="Verdana bold"/>
      </rPr>
      <t>CBA-7.</t>
    </r>
    <r>
      <rPr>
        <b/>
        <sz val="12"/>
        <color rgb="FF113CEA"/>
        <rFont val="Verdana bold"/>
      </rPr>
      <t xml:space="preserve"> Significant spills | </t>
    </r>
    <r>
      <rPr>
        <b/>
        <sz val="12"/>
        <color rgb="FF17D4E8"/>
        <rFont val="Verdana bold"/>
      </rPr>
      <t>SASB EM-MM-150a.9.</t>
    </r>
    <r>
      <rPr>
        <b/>
        <sz val="12"/>
        <color rgb="FF113CEA"/>
        <rFont val="Verdana bold"/>
      </rPr>
      <t xml:space="preserve"> Total number of significant incidents associated with hazardous materials and waste management </t>
    </r>
  </si>
  <si>
    <t>CBA has an environmental management system with appropriate compliance controls and procedures, and a monitoring program for preventing and detecting spills and leaks and communicating accidents and incidents. In the last four years, there have been no significant incidents associated with hazardous material and waste management; however, in 2024 there was one significant spill with impacts on the environment or risks to the production process. All corrective actions were properly executed in accordance with the Company’s internal procedures. CBA’s operational sites monitor all incidents on a continuing basis for internal management purposes.</t>
  </si>
  <si>
    <t>Number of significant incidents associated with hazardous materials and waste management</t>
  </si>
  <si>
    <r>
      <rPr>
        <b/>
        <sz val="10"/>
        <color rgb="FF000000"/>
        <rFont val="Verdana"/>
        <family val="2"/>
      </rPr>
      <t>Note 1:</t>
    </r>
    <r>
      <rPr>
        <sz val="10"/>
        <color rgb="FF000000"/>
        <rFont val="Verdana"/>
        <family val="2"/>
      </rPr>
      <t xml:space="preserve"> This disclosure includes only Aluminum Business operations, which largely account for activities involving the use and storage of hazardous materials.
</t>
    </r>
    <r>
      <rPr>
        <b/>
        <sz val="10"/>
        <color rgb="FF000000"/>
        <rFont val="Verdana"/>
        <family val="2"/>
      </rPr>
      <t>Note 2:</t>
    </r>
    <r>
      <rPr>
        <sz val="10"/>
        <color rgb="FF000000"/>
        <rFont val="Verdana"/>
        <family val="2"/>
      </rPr>
      <t xml:space="preserve"> Significant spills and incidents are those classified with a Severity Potential (PG) score of 4 or higher and an Event Level of 4 or higher, according to the Company’s internal classification system. These cases may pose environmental risks, endanger the physical integrity of employees, or result in major disruptions to production processes, and therefore require external reporting.
</t>
    </r>
    <r>
      <rPr>
        <b/>
        <sz val="10"/>
        <color rgb="FF000000"/>
        <rFont val="Verdana"/>
        <family val="2"/>
      </rPr>
      <t>Note 3:</t>
    </r>
    <r>
      <rPr>
        <sz val="10"/>
        <color rgb="FF000000"/>
        <rFont val="Verdana"/>
        <family val="2"/>
      </rPr>
      <t xml:space="preserve"> Notification to environmental authorities is mandatory whenever legally required.
</t>
    </r>
    <r>
      <rPr>
        <b/>
        <sz val="10"/>
        <color rgb="FF000000"/>
        <rFont val="Verdana"/>
        <family val="2"/>
      </rPr>
      <t>Note 4:</t>
    </r>
    <r>
      <rPr>
        <sz val="10"/>
        <color rgb="FF000000"/>
        <rFont val="Verdana"/>
        <family val="2"/>
      </rPr>
      <t xml:space="preserve"> Minor spills, such as those involving volumes under 5 liters, are not classified as significant for the purposes of this disclosure and are therefore not reported.</t>
    </r>
  </si>
  <si>
    <r>
      <rPr>
        <b/>
        <sz val="12"/>
        <color rgb="FF0FD2E7"/>
        <rFont val="Verdana bold"/>
        <family val="2"/>
      </rPr>
      <t>CBA-9.</t>
    </r>
    <r>
      <rPr>
        <b/>
        <sz val="12"/>
        <color rgb="FF113CEA"/>
        <rFont val="Verdana bold"/>
        <family val="2"/>
      </rPr>
      <t xml:space="preserve"> Contaminated sites </t>
    </r>
  </si>
  <si>
    <t>In all operations, contaminated sites are managed to ensure that any potential risk is mitigated and any deviations are appropriately addressed. CBA implements the most restrictive regulations applicable, and works transparently with environmental agencies in remediating environmental liabilities in its operations. In 2024, the budget spent on preliminary assessments, confirmatory investigations, detailed investigations, and risk assessments totaled R$ 1,330,678.96, covering activities at the Alumínio plant (SP), Itapissuma plant (PE), and Poços de Caldas mine (MG).</t>
  </si>
  <si>
    <t xml:space="preserve"> Budget spent on contaminated sites (R$)</t>
  </si>
  <si>
    <t>Complete budget for contaminated site project</t>
  </si>
  <si>
    <t>Budget executed in the year</t>
  </si>
  <si>
    <r>
      <rPr>
        <b/>
        <sz val="10"/>
        <color rgb="FF000000"/>
        <rFont val="Verdana"/>
        <family val="2"/>
      </rPr>
      <t>Note:</t>
    </r>
    <r>
      <rPr>
        <sz val="10"/>
        <color rgb="FF000000"/>
        <rFont val="Verdana"/>
        <family val="2"/>
      </rPr>
      <t xml:space="preserve"> The amounts vary year on year depending on activity schedules and execution.</t>
    </r>
  </si>
  <si>
    <r>
      <rPr>
        <b/>
        <sz val="12"/>
        <color rgb="FF0FD2E7"/>
        <rFont val="Verdana"/>
        <family val="2"/>
      </rPr>
      <t>CBA-57.</t>
    </r>
    <r>
      <rPr>
        <b/>
        <sz val="12"/>
        <color rgb="FF113CEA"/>
        <rFont val="Verdana"/>
        <family val="2"/>
      </rPr>
      <t xml:space="preserve"> </t>
    </r>
    <r>
      <rPr>
        <b/>
        <sz val="12"/>
        <color rgb="FF113CEA"/>
        <rFont val="Verdana"/>
        <family val="2"/>
      </rPr>
      <t xml:space="preserve">Tailings Dam Management and Commitments | </t>
    </r>
    <r>
      <rPr>
        <b/>
        <sz val="12"/>
        <color rgb="FF0FD2E7"/>
        <rFont val="Verdana"/>
        <family val="2"/>
      </rPr>
      <t>EM-MM-540a.3</t>
    </r>
    <r>
      <rPr>
        <b/>
        <sz val="12"/>
        <color rgb="FF113CEA"/>
        <rFont val="Verdana"/>
        <family val="2"/>
      </rPr>
      <t xml:space="preserve"> </t>
    </r>
    <r>
      <rPr>
        <b/>
        <sz val="12"/>
        <color rgb="FF113CEA"/>
        <rFont val="Verdana"/>
        <family val="2"/>
      </rPr>
      <t>Approach to development of Emergency Preparedness and Response Plans (EPRPs) for tailings storage facilities.</t>
    </r>
    <r>
      <rPr>
        <b/>
        <sz val="12"/>
        <color rgb="FF113CEA"/>
        <rFont val="Verdana"/>
        <family val="2"/>
      </rPr>
      <t xml:space="preserve"> </t>
    </r>
  </si>
  <si>
    <t>Commitments</t>
  </si>
  <si>
    <r>
      <rPr>
        <sz val="12"/>
        <color rgb="FF000000"/>
        <rFont val="Verdana"/>
        <family val="2"/>
      </rPr>
      <t>Minimizing impacts and risks through responsible site selection, design, and construction</t>
    </r>
  </si>
  <si>
    <t>One of the goals of CBA’s 2030 ESG Strategy is to eliminate waste disposal in tailings dams and redirect 100% of dry red mud residue to cement production or other uses by 2030. In support of this goal, CBA initiated its dry residue disposal prjoect—as opposed to wet disposal—following the installation of filter presses at the Palmital dam in Alumínio (SP). These filter presses remove a portion of liquid from the residue before it reaches the dam. Consequently, the proportion of solids will increase from 45% to 75%, reaching a point where the material exhibits the properties of dry waste. This process improves resource efficiency, enables the reuse of waste as a co-product in the cement industry, and supports water reuse within the process. This will extend the life of the dam and lead to a tangible reduction in associated damage potential. CBA plans to invest approximately R$ 500 million in the project over the course of five years. The Company is currently mitigating the impacts of the dam by employing a technology that treats water from within the impoundment for subsequent reuse in the Refinery. First implemented in 2018, the new system has reduced the volume of water within the impoundment by 81%. CBA has also recently commissioned its first pilot mobile processing plant. The plant produces Tecno-solo (topsoil) that enables the Company to mine bauxite without creating waste rock or requiring tailings dams.</t>
  </si>
  <si>
    <t>Adopting recognized international standards and best practices for Tailings Storage Facility (TSF) management</t>
  </si>
  <si>
    <t>Not met</t>
  </si>
  <si>
    <t>No tailings disposal in rivers or oceans for new projects</t>
  </si>
  <si>
    <t>Not applicable</t>
  </si>
  <si>
    <t>Management practices</t>
  </si>
  <si>
    <t>Tailings storage plans covering the entire life of mine</t>
  </si>
  <si>
    <t>CBA’s approach to managing the tailings storage facilities (TSFs) it owns or operates includes:
• Long-term tailings storage facilities plans
• Implementation of surveillance and monitoring systems to manage risks throughout all stages of the TSF lifecycle
• Emergency preparedness and response plans (EPRPs)
• Independent audits and assessments of tailings facility management
• Reports on failures at tailings storage facilities in the last four years</t>
  </si>
  <si>
    <t>Implementation of surveillance and monitoring systems to manage risks throughout all stages of the TSF lifecycle</t>
  </si>
  <si>
    <t>CBA operates mining facilities with tailings dams in Miraí (MG) and Itamarati de Minas (MG), as well as bauxite residue dams at the Alumínio plant (SP) and in Niquelândia (GO). The Niquelândia operation has been curtailed since 2016. Prior to curtailment, residues were disposed of in the Jacuba dam. However, no residues have been disposed of in this dam since 2016.
An external consultancy firm inspects these dams every six months and issues reports and certificates on their condition and safety status. CBA has a stringent safety policy that includes biweekly monitoring of tailings and bauxite residue dams, field inspections, and monthly dam safety reports. In addition, semiannual field inspections are carried out to inform Regular Dam Safety Inspection Reports (RISR) complying with applicable legislation, and specialized firms are engaged for Periodic Dam Safety Reviews (PDSR). A Dam Governance Manual has also been developed, outlining roles and responsibilities within the organization.
CBA’s mining tailings dams, bauxite residue dams, and the dams at the Niquelândia operation (GO) are classified as low risk but high hazard. Risk classification is conducted by Geoconsultoria, an independent consulting firm, in accordance with applicable regulations. All facilities are compliant with the relevant legal requirements and timelines.
In December 2023, CBA initiated operations at its new Geotechnical Monitoring Center (GMC) in Itamarati de Minas (MG). Designed to enhance dam safety management, the GMC features a purposefully designed, well-structured, and dedicated environment exclusively for the Company’s mining dam systems, equipped with state-of-the-art technology and staffed by specialized technical personnel.
Instruments and systems installed on the dam structures continuously collect data 24 hours a day. The GMC provides a single, centralized location for dam supervision, enabling synergistic real-time management of dam structures while freeing up local teams for assessments and monitoring, further enhancing operational safety.</t>
  </si>
  <si>
    <t>Emergency preparedness and response plans (EPRPs)</t>
  </si>
  <si>
    <t>The Miraí and Itamarati de Minas mining operations have tailings dams; the Alumínio plant and Niquelândia operate industrial residue dams; and hydroelectric plants have water reservoirs. All operations have an Emergency Response Plan (ERP), eight technical yet plane-language document outlining procedures for identifying and classifying potential threats to dam integrity. The plan outlines the steps to be taken to manage emergencies and activate communication workflows with the relevant stakeholders, with the goal of minimizing the risk of loss of life, protecting the environment, and safeguarding cultural heritage. This includes specific measures for rescuing affected people and animals, mitigating environmental impacts, ensuring potable water supply for affected communities, and salvaging and safeguarding cultural assets.
The ERP also describes the general characteristics of the dam, available material and logistics resources in the event of an emergency, and criteria for detection, assessment, classification, and steps to be taken for each response level. In addition, it defines notification procedures and alert systems, assigns responsibilities, summarizes breach studies and modeling results—including inundation maps—describes the downstream valley and Self-Rescue Zone, and outlines measures for rescue and impact mitigation. Given the unique characteristics of each operation and the different operational teams involved, the notification flowcharts differ accordingly. Therefore, a common document cannot be used for all operations—each operation and plant has its own ERP.
For tailings dams, regulations require the ERP to include environmental preservation actions including specific rescue measures for affected people and animals, mitigation of environmental impacts, assurance of water supply to affected communities, and salvaging and safeguarding of cultural heritage.
CBA ensures compliance with all legal requirements, including the minimum content established by law, in the preparation of Emergency Response Plans. ERPs must be updated whenever significant changes occur, such as updates to contact information or changes in team members, structural damage, or failures in electromechanical equipment that could affect dam safety.
These revisions made are in accordance with Federal Law No. 14.066/2020, which mandates periodic reviews of the ERP at the discretion of the regulatory authority under the following circumstances:
I. When recommended by a dam safety inspection report or Periodic Safety Review;
II. Whenever the facility undergoes physical, operational, or organizational changes that could influence the risk of accidents or disasters;
III. When the execution of the EAP during a drill, emergency or disaster indicates a need for revision; and
IV. In other situations, at the discretion of the regulatory agency.
The Company periodically updates the ERP and incorporates improvements identified during drills, safety reviews, or other relevant events, as established by law. CBA works with specialized third-party firms in preparing and reviewing its ERPs. In addition, CBA maintains an internal team of specialists to ensure the ERP complies with applicable regulations and accurately reflects operational conditions.</t>
  </si>
  <si>
    <t>Procedures for decommissioning and closure of tailings facilities</t>
  </si>
  <si>
    <t>Independent audits and assessments of tailings facility management</t>
  </si>
  <si>
    <t>CBA manages various dam systems within its operations: residue dams, mine tailings dams, water impoundments at mine sites, and hydroelectric dams in the Energy Business (Hydropower Plants (HPPs) and Micro Hydropower Plants (MHPPs)). These dams are managed through a robust safety system that aligns with local and international best practices and is strictly compliant with dam safety regulations in each state. The Company’s responsibilities include routine monitoring and instrument readings, inspections, periodic reviews, and the development and implementation of emergency action plans. An independent geotechnical firm performs monthly dam assessments vis-à-vis the data from monitoring, controls and routine inspections. Periodic reports are issued as required by applicable laws and regulations, supporting a comprehensive assessment of each dam’s condition. In 2018, the Company created a Dam Safety Committee which meets regularly to perfect dam safety protocols and ensure the effectiveness of dam safety practices.
Dams are also periodically inspected by the appropriate government agencies and have valid dam safety certificates as required by law. In both Mining and Metals operations and the Energy Business, all dams are monitored based on:
• Periodic Safety Review (PSR)
• Dam Safety Plan (DSP)
• Emergency Response Plan (EAP)</t>
  </si>
  <si>
    <t>Reporting of failures in TSFs (e.g., leaks, overflows) in the past four years</t>
  </si>
  <si>
    <t>To enhance safety, CBA regularly commissions audits carried out by independent third-party firms to ensure that dam conditions align with internal monitoring protocols. Regular reports are issued in accordance with legal requirements, providing a comprehensive and ongoing assessment of dam conditions. In 2018, the Company created a Dam Safety Committee which meets regularly to review dam safety protocols, promote continuous improvement, and ensure the effectiveness of dam safety practices. Dams are also periodically inspected by the appropriate government agencies and have valid dam safety certificates as required by law.
Thanks to CBA’s robust dam management practices and the comprehensive controls in place, there is no record of actual negative impacts or historical accidents involving any of its tailings facilities.</t>
  </si>
  <si>
    <r>
      <rPr>
        <b/>
        <sz val="12"/>
        <color rgb="FF00B0F0"/>
        <rFont val="Verdana bold"/>
      </rPr>
      <t>CBA-60.</t>
    </r>
    <r>
      <rPr>
        <b/>
        <sz val="12"/>
        <color rgb="FF113CEA"/>
        <rFont val="Verdana bold"/>
      </rPr>
      <t xml:space="preserve"> </t>
    </r>
    <r>
      <rPr>
        <b/>
        <sz val="12"/>
        <color rgb="FF113CEA"/>
        <rFont val="Verdana"/>
        <family val="2"/>
      </rPr>
      <t>Spill response plans</t>
    </r>
  </si>
  <si>
    <t>The most recent version of the Company’s Dam Emergency Response Plan, covering compliance controls and monitoring to prevent, detect and remediate spill incidents, is publicly available on the Company’s website.
Learn more about emergency response plans in the links below (all in Portugues only)</t>
  </si>
  <si>
    <t>Itamarati de Minas - Tailings Dam</t>
  </si>
  <si>
    <t>Itamarati de Minas - Water Impoundment</t>
  </si>
  <si>
    <t>Niquelândia – Jacuba Dam</t>
  </si>
  <si>
    <t>Niquelândia – Mosquito Dam</t>
  </si>
  <si>
    <t>Miraí - Tailings Dam</t>
  </si>
  <si>
    <t>Alumínio – Palmital Dam</t>
  </si>
  <si>
    <t>Santa Helena MHPP</t>
  </si>
  <si>
    <t>Votorantim MHPP</t>
  </si>
  <si>
    <t>Jurupará MHPP</t>
  </si>
  <si>
    <t>Alecrim HPP</t>
  </si>
  <si>
    <t>Barra HPP</t>
  </si>
  <si>
    <t>França HPP</t>
  </si>
  <si>
    <t>Fumaça HPP</t>
  </si>
  <si>
    <t>Itupararanga HHP</t>
  </si>
  <si>
    <t>Piraju HPP</t>
  </si>
  <si>
    <t>Porto Raso HPP</t>
  </si>
  <si>
    <t>Salto do Rio Verdinho HPP</t>
  </si>
  <si>
    <t>Salto do Iporanga HPP</t>
  </si>
  <si>
    <t>Serraria HPP</t>
  </si>
  <si>
    <t>Sobragi HPP</t>
  </si>
  <si>
    <t>Ourinhos HPP</t>
  </si>
  <si>
    <r>
      <rPr>
        <b/>
        <sz val="12"/>
        <color rgb="FF0FD2E7"/>
        <rFont val="Verdana bold"/>
      </rPr>
      <t xml:space="preserve">CBA-4. </t>
    </r>
    <r>
      <rPr>
        <b/>
        <sz val="12"/>
        <color rgb="FF113CEA"/>
        <rFont val="Verdana bold"/>
      </rPr>
      <t>Volume of water removed from the dam</t>
    </r>
  </si>
  <si>
    <t>Volume of impounded water removed, by site (m³)</t>
  </si>
  <si>
    <t>Alumínio (SP) (Palmital dam - residue)</t>
  </si>
  <si>
    <t>Miraí (MG) (tailings)</t>
  </si>
  <si>
    <t>Itamarati de Minas (MG) (tailings)</t>
  </si>
  <si>
    <t xml:space="preserve"> NA</t>
  </si>
  <si>
    <t>Niquelândia (GO) (Jacuba dam, residue)</t>
  </si>
  <si>
    <r>
      <rPr>
        <b/>
        <sz val="10"/>
        <color rgb="FF000000"/>
        <rFont val="Verdana"/>
        <family val="2"/>
      </rPr>
      <t>Note 1:</t>
    </r>
    <r>
      <rPr>
        <sz val="10"/>
        <color rgb="FF000000"/>
        <rFont val="Verdana"/>
        <family val="2"/>
      </rPr>
      <t xml:space="preserve"> This disclosure is inclusive only of sites with dam operations within CBA’s business segments, including the Aluminum Business and the Niquelândia (GO) operation, as applicable.
</t>
    </r>
    <r>
      <rPr>
        <b/>
        <sz val="10"/>
        <color rgb="FF000000"/>
        <rFont val="Verdana"/>
        <family val="2"/>
      </rPr>
      <t>Note 2:</t>
    </r>
    <r>
      <rPr>
        <sz val="10"/>
        <color rgb="FF000000"/>
        <rFont val="Verdana"/>
        <family val="2"/>
      </rPr>
      <t xml:space="preserve"> The Itamarati de Minas (MG) operation was curtailed in 2022 and 2023, with no reported volume in 2024.
</t>
    </r>
    <r>
      <rPr>
        <b/>
        <sz val="10"/>
        <color rgb="FF000000"/>
        <rFont val="Verdana"/>
        <family val="2"/>
      </rPr>
      <t>Note 3:</t>
    </r>
    <r>
      <rPr>
        <sz val="10"/>
        <color rgb="FF000000"/>
        <rFont val="Verdana"/>
        <family val="2"/>
      </rPr>
      <t xml:space="preserve"> in 2024, there were no significant activities at the Niquelândia (GO) operation requiring dam water use. At the Miraí (MG) mine, a large volume of dam water was discharged due to technical recommendations. At the Alumínio plant (SP), dam water withdrawal declined due to low rainfall in the second half of the year.</t>
    </r>
  </si>
  <si>
    <r>
      <rPr>
        <b/>
        <sz val="12"/>
        <color rgb="FF17D4E8"/>
        <rFont val="Verdana bold"/>
      </rPr>
      <t>SASB EM-MM-540a.1.</t>
    </r>
    <r>
      <rPr>
        <b/>
        <sz val="12"/>
        <color rgb="FF113CEA"/>
        <rFont val="Verdana bold"/>
      </rPr>
      <t xml:space="preserve"> Tailings storage facility inventory</t>
    </r>
  </si>
  <si>
    <t>Tailings storage facility inventory</t>
  </si>
  <si>
    <t>Facility name</t>
  </si>
  <si>
    <t>Palmital</t>
  </si>
  <si>
    <t>Miraí Dam</t>
  </si>
  <si>
    <t>Itamarati de Minas</t>
  </si>
  <si>
    <t>Jacuba</t>
  </si>
  <si>
    <t>Location</t>
  </si>
  <si>
    <t>Alumínio (SP)</t>
  </si>
  <si>
    <t>Itamarati de Minas (MG)</t>
  </si>
  <si>
    <t>Niquelândia (GO)</t>
  </si>
  <si>
    <t>Ownership status</t>
  </si>
  <si>
    <t>Operated by CBA</t>
  </si>
  <si>
    <t>Operational status</t>
  </si>
  <si>
    <t>Active</t>
  </si>
  <si>
    <t>Inactive</t>
  </si>
  <si>
    <t>Construction method</t>
  </si>
  <si>
    <t>Downstream</t>
  </si>
  <si>
    <t>Single raise</t>
  </si>
  <si>
    <t>Centerline</t>
  </si>
  <si>
    <t>Maximum permitted storage capacity</t>
  </si>
  <si>
    <t>~ 28 million m³</t>
  </si>
  <si>
    <t>~79 million m³</t>
  </si>
  <si>
    <t>Current amount of tailings stored</t>
  </si>
  <si>
    <t>~ 26 million m³</t>
  </si>
  <si>
    <t>~64 million m³</t>
  </si>
  <si>
    <t>Consequence classification</t>
  </si>
  <si>
    <t>Extreme</t>
  </si>
  <si>
    <t>Date of most recent independent technical review</t>
  </si>
  <si>
    <t>December 2024</t>
  </si>
  <si>
    <t>September 2024</t>
  </si>
  <si>
    <t>November 2024</t>
  </si>
  <si>
    <t>Has the most recent independent technical review resulted in material findings?</t>
  </si>
  <si>
    <t>Yes</t>
  </si>
  <si>
    <t>Description of findings</t>
  </si>
  <si>
    <t>Dam safety has been certified, with only a recommendation to continue routine inspection and preventive maintenance activities.</t>
  </si>
  <si>
    <t>The structural safety of the dam was confirmed, with recommendations limited to the continuation of routine inspections and preventive maintenance of the embankments.</t>
  </si>
  <si>
    <t>Mitigation measures have been implemented</t>
  </si>
  <si>
    <t>Summary of relevant measures implemented</t>
  </si>
  <si>
    <t>Routine dam safety activities are managed via a Dam Management System and include fortnightly inspections, maintenance in good condition, instrument monitoring, beach width control, and water removal.</t>
  </si>
  <si>
    <t xml:space="preserve">Routine dam safety activities are managed via a Dam Management System and include fortnightly inspections, monitoring, clearing and pest control.
</t>
  </si>
  <si>
    <t>Routine dam safety activities are managed via a Dam Management System and include fortnightly inspections, monitoring, clearing and pest control.</t>
  </si>
  <si>
    <t>Routine and maintenance activities are managed via a Dam Management System and include biweekly inspections, monitoring, cleaning, pest and measures such as adjustments to surface drainage on the crest and repairs to the identification markers on valves used as crest references.</t>
  </si>
  <si>
    <t>Is a site-specific Emergency Preparedness and Response Plan in place?</t>
  </si>
  <si>
    <r>
      <rPr>
        <b/>
        <sz val="10"/>
        <color rgb="FF000000"/>
        <rFont val="Verdana"/>
        <family val="2"/>
      </rPr>
      <t>Note:</t>
    </r>
    <r>
      <rPr>
        <b/>
        <sz val="10"/>
        <color rgb="FF000000"/>
        <rFont val="Verdana"/>
        <family val="2"/>
      </rPr>
      <t xml:space="preserve"> </t>
    </r>
    <r>
      <rPr>
        <sz val="10"/>
        <color rgb="FF000000"/>
        <rFont val="Verdana"/>
        <family val="2"/>
      </rPr>
      <t>This disclosure specifically refers to operations within the Aluminum Business and Niquelândia (GO), as it specifically refers to tailings and waste storage structures associated with CBA’s industrial and mining operations.</t>
    </r>
  </si>
  <si>
    <r>
      <rPr>
        <b/>
        <sz val="12"/>
        <color rgb="FF0FD2E7"/>
        <rFont val="Verdana"/>
        <family val="2"/>
      </rPr>
      <t>CBA-58.</t>
    </r>
    <r>
      <rPr>
        <b/>
        <sz val="12"/>
        <color rgb="FF0FD2E7"/>
        <rFont val="Verdana"/>
        <family val="2"/>
      </rPr>
      <t xml:space="preserve"> </t>
    </r>
    <r>
      <rPr>
        <b/>
        <sz val="12"/>
        <color rgb="FF113CEA"/>
        <rFont val="Verdana"/>
        <family val="2"/>
      </rPr>
      <t>Dam risk potential</t>
    </r>
  </si>
  <si>
    <t>CBA’s mining tailings dams, bauxite residue dams, and the dams at the Niquelândia operation (GO) are classified as low risk but high hazard. Risk classification is conducted by Geoconsultoria, an independent consulting firm, in accordance with applicable regulations.</t>
  </si>
  <si>
    <t>Total number of facilities</t>
  </si>
  <si>
    <t>Number of facilities rated as “high hazard” (“extreme” and “very high”)</t>
  </si>
  <si>
    <t>Percentage of facilities rated as “high hazard”</t>
  </si>
  <si>
    <t>Active facilities</t>
  </si>
  <si>
    <t>Inactive facilities (including those under maintenance or closed)</t>
  </si>
  <si>
    <t>Planned facilities</t>
  </si>
  <si>
    <r>
      <rPr>
        <b/>
        <sz val="12"/>
        <color rgb="FF0FD2E7"/>
        <rFont val="Verdana bold"/>
      </rPr>
      <t xml:space="preserve">EM-MM-540a.2 </t>
    </r>
    <r>
      <rPr>
        <b/>
        <sz val="12"/>
        <color rgb="FF113CEA"/>
        <rFont val="Verdana bold"/>
      </rPr>
      <t>Summary of tailings management systems and governance structure used to monitor and maintain the stability of tailings storage facilities</t>
    </r>
    <r>
      <rPr>
        <b/>
        <sz val="12"/>
        <color rgb="FF113CEA"/>
        <rFont val="Verdana bold"/>
      </rPr>
      <t xml:space="preserve"> </t>
    </r>
  </si>
  <si>
    <t>CBA has robust tailings management systems in place to monitor and maintain the structural integrity of its storage facilities, minimizing the risk of failure. Dams are monitored biweekly by qualified teams, with instrumentation readings carried out at intervals defined by independent technical experts. Monthly safety assessment reports and semiannual inspections are supplemented by annual periodic reviews conducted by specialized third-party firms. In addition, all dams are monitored 24/7 via CCTV and are also supervised continuously by a Geotechnical Monitoring Center.
Governance is overseen by a Dam Committee that meets biweekly to address operational activities and continuous improvement initiatives, with bimonthly meetings involving senior leadership. Routine activities such as structural maintenance, internal and external audits, instrumentation readings, emergency drills, and induction drills are conducted to ensure compliance and operational effectiveness.
Emergency Response Plans (ERP), which provide guidance on how to respond to an emergency, are periodically updated in accordance with the requirements of Federal Law No. 14.066/2020. ERPs outlines emergency detection, assessment, and classification criteria, and provide details on available resources, alert systems, and environmental and social impact mitigation measures.
Through this comprehensive approach, aligned with Principles 7–11 of the Global Industry Standard on Tailings Management (GISTM), CBA ensures the stability of its dams and alignment with leading international safety and sustainability practices.</t>
  </si>
  <si>
    <r>
      <rPr>
        <b/>
        <sz val="12"/>
        <color rgb="FF17D4E8"/>
        <rFont val="Verdana bold"/>
      </rPr>
      <t>CBA-59.</t>
    </r>
    <r>
      <rPr>
        <b/>
        <sz val="12"/>
        <color rgb="FF113CEA"/>
        <rFont val="Verdana bold"/>
      </rPr>
      <t xml:space="preserve"> </t>
    </r>
    <r>
      <rPr>
        <b/>
        <sz val="12"/>
        <color rgb="FF113CEA"/>
        <rFont val="Verdana bold"/>
      </rPr>
      <t>Emergency drills</t>
    </r>
  </si>
  <si>
    <t>Business</t>
  </si>
  <si>
    <t>CBA Dam</t>
  </si>
  <si>
    <t>State</t>
  </si>
  <si>
    <t>Participants</t>
  </si>
  <si>
    <t>GO</t>
  </si>
  <si>
    <t>Fumaça HPP and Barra HPP</t>
  </si>
  <si>
    <t>SP</t>
  </si>
  <si>
    <t>Porto Raso HPP and Alecrim HPP</t>
  </si>
  <si>
    <t>Jurupará HPP</t>
  </si>
  <si>
    <t>MG</t>
  </si>
  <si>
    <t>Itamarati</t>
  </si>
  <si>
    <t>Niquelândia</t>
  </si>
  <si>
    <t>Alumínio</t>
  </si>
  <si>
    <t>Palmital – General Emergency Drill</t>
  </si>
  <si>
    <t>Palmital – Monthly Drills (schools)</t>
  </si>
  <si>
    <r>
      <rPr>
        <b/>
        <sz val="12"/>
        <color rgb="FF0FD2E7"/>
        <rFont val="Verdana bold"/>
        <family val="2"/>
      </rPr>
      <t>GRI 301-</t>
    </r>
    <r>
      <rPr>
        <b/>
        <sz val="12"/>
        <color rgb="FF17D4E8"/>
        <rFont val="Verdana bold"/>
        <family val="2"/>
      </rPr>
      <t>3.</t>
    </r>
    <r>
      <rPr>
        <b/>
        <sz val="12"/>
        <color rgb="FF17D4E8"/>
        <rFont val="Verdana bold"/>
        <family val="2"/>
      </rPr>
      <t xml:space="preserve"> </t>
    </r>
    <r>
      <rPr>
        <b/>
        <sz val="12"/>
        <color rgb="FF113CEA"/>
        <rFont val="Verdana bold"/>
        <family val="2"/>
      </rPr>
      <t>Reclaimed products and their packaging materials</t>
    </r>
  </si>
  <si>
    <t xml:space="preserve">In 2024, the Downstream division at the Alumínio plant (SP) reused 53% of S32 and S35 rolling oil. In 2024, the Metalex facility also launched packaging reuse initiatives, recovering just over 71 metric tons of materials, including wood and iron scrap. </t>
  </si>
  <si>
    <r>
      <rPr>
        <b/>
        <sz val="12"/>
        <color rgb="FF0FD2E7"/>
        <rFont val="Verdana bold"/>
      </rPr>
      <t>CBA-20.</t>
    </r>
    <r>
      <rPr>
        <b/>
        <sz val="12"/>
        <color rgb="FF0FD2E7"/>
        <rFont val="Verdana bold"/>
      </rPr>
      <t xml:space="preserve"> </t>
    </r>
    <r>
      <rPr>
        <b/>
        <sz val="12"/>
        <color rgb="FF113CEA"/>
        <rFont val="Verdana bold"/>
      </rPr>
      <t>ESG Programs for Suppliers</t>
    </r>
  </si>
  <si>
    <t>a) Governance body responsible for overseeing implementation of the Company’s ESG Program for its suppliers</t>
  </si>
  <si>
    <t>CBA has implemented a Sustainable Procurement Program that incorporates ESG criteria throughout all stages of its supply chain and procurement processes. The Program was established in 2020 and approved by the Board of Directors, operating under a robust governance structure that includes:
- A Project Team: composed of representatives from multiple departments actively involved in the program’s day-to-day operations
- A Sponsor: represented by the Supply Chain and Procurement VP, who closely monitors the program with monthly updates
- The Sustainable Procurement Committee composed of Company leadership, responsible for bimonthly program monitoring
- The Executive Board: quarterly program monitoring
- Sustainability and Capital Projects Committee: annual presentations on program outcomes. This Committee advises the Board of Directors on matters related to CBA’s 2030 ESG Strategy</t>
  </si>
  <si>
    <t>b) Description of how the Company reviews procurement practices to ensure alignment with the Supplier Code of Conduct and avoid conflicts with ESG requirements</t>
  </si>
  <si>
    <t>All suppliers undergo a screening and onboarding process that includes assessments on social criteria—such as forced labor and child labor—via public databases. They are also required to accept CBA’s Supplier Code of Conduct and Sustainable Procurement Policy. Furthermore, all onboarded suppliers are subject to in-depth ESG maturity assessments.</t>
  </si>
  <si>
    <t>c) Description of exclusion criteria where suppliers fail to meet minimum ESG requirements within a defined timeline</t>
  </si>
  <si>
    <t>If a supplier is found to be non-compliant with environmental, social, or governance standards during the screening process, they are deemed ineligible and removed from CBA’s supplier base. Furthermore, all contracts include ESG clauses, and non-compliance may lead to restrictions.</t>
  </si>
  <si>
    <t xml:space="preserve">d) Description of how ESG criteria influence supplier selection processes </t>
  </si>
  <si>
    <t>As part of the Sustainable Procurement Program, CBA has implemented Project 3: Sustainable Selection and Requisitions, which aims to embed sustainability aspects in supplier selection. In these pilots, during procurement bidding, the Company evaluates not only technical and commercial criteria but also environmental, social, and governance aspects. All data is assessed and used to generate an ESG score for suppliers, which is taken into account in bidding and selection processes. In 2024, discussions were held on project outcomes and next steps. Key updates include reviews of the tools used to gather sustainability data and identification of relevant topics for each procurement category, with implementation set for 2025.</t>
  </si>
  <si>
    <t>e) Description of training provided by the company to buyers and/or other internal stakeholders regarding their roles in supplier ESG programs</t>
  </si>
  <si>
    <t>In 2024, a specialized training program was introduced for the procurement team to equip employees directly involved with supplier engagement. All targeted employees completed the training, and it has been made mandatory for all new team members during onboarding. Another internal engagement initiative was an interactive quiz, along with regular refresher training about the program shared across the Company.
For stakeholders, CBA runs communication initiatives via social media and also sends targeted communications to suppliers about the program.</t>
  </si>
  <si>
    <r>
      <rPr>
        <b/>
        <sz val="12"/>
        <color rgb="FF0FD2E7"/>
        <rFont val="Verdana bold"/>
      </rPr>
      <t>CBA-21.</t>
    </r>
    <r>
      <rPr>
        <b/>
        <sz val="12"/>
        <color rgb="FF0FD2E7"/>
        <rFont val="Verdana bold"/>
      </rPr>
      <t xml:space="preserve"> </t>
    </r>
    <r>
      <rPr>
        <b/>
        <sz val="12"/>
        <color rgb="FF113CEA"/>
        <rFont val="Verdana bold"/>
      </rPr>
      <t>Supplier screening</t>
    </r>
  </si>
  <si>
    <t>a) Description of aspects included in the supplier screening process to identify significant/critical/strategic suppliers (including whether environmental, social, governance, and business relevance criteria are considered)</t>
  </si>
  <si>
    <t>CBA conducts supplier screening to systematically identify significant suppliers. The evaluation criteria include environmental, social, and governance (ESG) dimensions.
The screening methodology is based on country-specific risks, which are taken into account during the onboarding process.</t>
  </si>
  <si>
    <r>
      <rPr>
        <sz val="12"/>
        <color rgb="FF000000"/>
        <rFont val="Verdana"/>
        <family val="2"/>
      </rPr>
      <t>b) Description of the methodology used by the Company (including which risks are considered in the process: country-specific, sector-specific, and commodity-specific risks)</t>
    </r>
  </si>
  <si>
    <r>
      <rPr>
        <b/>
        <sz val="12"/>
        <color rgb="FF0FD2E7"/>
        <rFont val="Verdana"/>
        <family val="2"/>
      </rPr>
      <t>CBA-22.</t>
    </r>
    <r>
      <rPr>
        <b/>
        <sz val="12"/>
        <color rgb="FF000000"/>
        <rFont val="Verdana"/>
        <family val="2"/>
      </rPr>
      <t xml:space="preserve"> </t>
    </r>
    <r>
      <rPr>
        <b/>
        <sz val="12"/>
        <color rgb="FF0000FF"/>
        <rFont val="Verdana"/>
        <family val="2"/>
      </rPr>
      <t>Supplier assessment and development</t>
    </r>
  </si>
  <si>
    <t>a) Supplier assessment process</t>
  </si>
  <si>
    <t xml:space="preserve">CBA has a structured supplier assessment process that includes document reviews and systematic verification of supporting evidence. During the onboarding process, in addition to social and environmental aspects—such as environmental permits, workplace conditions, and compliance—CBA also assesses ESG maturity across four levels:
- Level 1: Initial engagement or legal compliance
- Level 2: Initiatives and good practices in place
- Level 3: Policies and procedures in place
- Level 4: Strategic ESG integration
Suppliers are evaluated on topics that are material to their industry/sector. The assessment approach draws on methodologies and certifications widely recognized in the market and industry, including ASI and IATF. CBA expects suppliers to achieve at least a tier 3 ESG maturity rating on a medium-term scale, which means they can provide material evidence of having a structured ESG governance system in place. Suppliers falling short of the minimum rating are encouraged to develop an action plan with support from CBA—this stage was initiated in 2022 with strategic suppliers. Suppliers rated at tiers 3 and 4 will be engaged in joint initiatives to further advance ESG practices.
In addition, CBA conducts on-site audits and due diligence assessments of suppliers, carried out either by its employees or by third-party consultants. </t>
  </si>
  <si>
    <t>b) Supplier development process</t>
  </si>
  <si>
    <t xml:space="preserve">CBA has a dedicated supplier development program structured around two key fronts:
i) Training and support for progress in the ESG assessment process: in 2023, CBA held three webinars with strategic suppliers, based on topics identified as having the greatest improvement opportunities from the 2022 ESG screening process: Greenhouse Gas Emissions (GHG), Risk Management, and Diversity, Equity, and Inclusion. In 2024, the program continued with in-depth training on climate change and a particular focus on GHG inventory benchmarking. The Company also supports suppliers in implementing action plans to improve their performance, and provides opportunities for benchmarking and technical support on ESG-related topics.
ii) Local supplier development: in 2024, CBA launched a partnership with SEBRAE (Brazilian Micronand Small Business Support Service) to support the development of small and local suppliers. The region selected for a pilot project was Zona da Mata in the state of Minas Gerais. This initiative encompasses knowledge transfer, in-depth ESG training, and assessments to gauge each company’s maturity level and challenges in qualifying for onboarding. </t>
  </si>
  <si>
    <t>Supplier screening program coverage and progress</t>
  </si>
  <si>
    <t>1.1 Total number of Tier 1 suppliers</t>
  </si>
  <si>
    <t>1.2 Total number of significant Tier 1 suppliers</t>
  </si>
  <si>
    <t>1.3 Percentage of total spending on significant Tier 1 suppliers</t>
  </si>
  <si>
    <t>1.4 Total number of significant non-Tier 1 suppliers</t>
  </si>
  <si>
    <r>
      <rPr>
        <sz val="12"/>
        <color rgb="FF000000"/>
        <rFont val="Verdana"/>
        <family val="2"/>
      </rPr>
      <t>1.5 Total number of significant suppliers (Tier 1 and non-Tier 1)</t>
    </r>
  </si>
  <si>
    <r>
      <rPr>
        <b/>
        <sz val="10"/>
        <color rgb="FF000000"/>
        <rFont val="Verdana"/>
        <family val="2"/>
      </rPr>
      <t>Note:</t>
    </r>
    <r>
      <rPr>
        <sz val="10"/>
        <color rgb="FF000000"/>
        <rFont val="Verdana"/>
        <family val="2"/>
      </rPr>
      <t xml:space="preserve"> </t>
    </r>
    <r>
      <rPr>
        <sz val="10"/>
        <color rgb="FF000000"/>
        <rFont val="Verdana"/>
        <family val="2"/>
      </rPr>
      <t>Data verified by third-party auditors for the most recent reported fiscal year.</t>
    </r>
    <r>
      <rPr>
        <sz val="10"/>
        <color rgb="FF000000"/>
        <rFont val="Verdana"/>
        <family val="2"/>
      </rPr>
      <t xml:space="preserve"> </t>
    </r>
  </si>
  <si>
    <t>a) Describe the coverage of and progress on the Supplier Assessment Program</t>
  </si>
  <si>
    <t>Supplier assessment</t>
  </si>
  <si>
    <t>1.1 Total number of suppliers assessed via desk assessments/onsite assessments</t>
  </si>
  <si>
    <r>
      <rPr>
        <sz val="12"/>
        <color rgb="FF000000"/>
        <rFont val="Verdana"/>
        <family val="2"/>
      </rPr>
      <t>Integrated supplier audit guidelines were issued in 2023, incorporating both regulatory and sustainability aspects</t>
    </r>
    <r>
      <rPr>
        <sz val="12"/>
        <color rgb="FF000000"/>
        <rFont val="Verdana"/>
        <family val="2"/>
      </rPr>
      <t xml:space="preserve"> </t>
    </r>
    <r>
      <rPr>
        <sz val="12"/>
        <color rgb="FF000000"/>
        <rFont val="Verdana"/>
        <family val="2"/>
      </rPr>
      <t>Audits can be conducted either on-site or remotely (via self-assessment), with the pilot phase initiated in 2024.</t>
    </r>
  </si>
  <si>
    <t>1.2 Percentage of significant/critical/strategic</t>
  </si>
  <si>
    <t>1.3 Number of suppliers assessed with substantial actual/potential negative impacts</t>
  </si>
  <si>
    <t>1.4 Percentage of suppliers with actual or potential substantial negative impacts that have an agreed corrective or improvement action plan</t>
  </si>
  <si>
    <t>1.5 Number of suppliers with substantial actual/potential
negative impacts that were terminated</t>
  </si>
  <si>
    <r>
      <rPr>
        <b/>
        <sz val="10"/>
        <color rgb="FF000000"/>
        <rFont val="Verdana"/>
        <family val="2"/>
      </rPr>
      <t>Note:</t>
    </r>
    <r>
      <rPr>
        <sz val="10"/>
        <color rgb="FF000000"/>
        <rFont val="Verdana"/>
        <family val="2"/>
      </rPr>
      <t xml:space="preserve"> Significant/critical/strategic suppliers are those identified as having substantial ESG risk exposure, high commercial relevance, or both.</t>
    </r>
  </si>
  <si>
    <t>b) Describe the coverage and progress of suppliers on corrective action plans</t>
  </si>
  <si>
    <t>Support for corrective action plans</t>
  </si>
  <si>
    <t xml:space="preserve">2.1 Total number of suppliers supported in corrective action plan
implementation </t>
  </si>
  <si>
    <t>2.2 % of suppliers assessed with substantial actual/potential negative impacts supported in corrective action plan implementation</t>
  </si>
  <si>
    <t>c) Coverage and progress of suppliers in capacity building programs</t>
  </si>
  <si>
    <t>Capacity building programs</t>
  </si>
  <si>
    <t>3.1 Total number of suppliers in capacity building programs</t>
  </si>
  <si>
    <t>In 2024, CBA provided training for 60 suppliers on developing greenhouse gas emissions inventories. The training was offered to all strategic suppliers, with participation being voluntary. The training materials were later shared with all strategic suppliers.</t>
  </si>
  <si>
    <t>3.2 % of unique significant suppliers in capacity building programs</t>
  </si>
  <si>
    <r>
      <rPr>
        <b/>
        <sz val="12"/>
        <color rgb="FF17D4E8"/>
        <rFont val="Verdana bold"/>
      </rPr>
      <t>GRI 308-1.</t>
    </r>
    <r>
      <rPr>
        <b/>
        <sz val="12"/>
        <color rgb="FF113CEA"/>
        <rFont val="Verdana bold"/>
      </rPr>
      <t xml:space="preserve"> New suppliers that were screened using environmental criteria | </t>
    </r>
    <r>
      <rPr>
        <b/>
        <sz val="12"/>
        <color rgb="FF17D4E8"/>
        <rFont val="Verdana bold"/>
      </rPr>
      <t>GRI 308-2.</t>
    </r>
    <r>
      <rPr>
        <b/>
        <sz val="12"/>
        <color rgb="FF113CEA"/>
        <rFont val="Verdana bold"/>
      </rPr>
      <t xml:space="preserve"> Negative environmental impacts in the supply chain and actions taken | </t>
    </r>
    <r>
      <rPr>
        <b/>
        <sz val="12"/>
        <color rgb="FF17D4E8"/>
        <rFont val="Verdana bold"/>
      </rPr>
      <t>GRI 414-1.</t>
    </r>
    <r>
      <rPr>
        <b/>
        <sz val="12"/>
        <color rgb="FF113CEA"/>
        <rFont val="Verdana bold"/>
      </rPr>
      <t xml:space="preserve"> New suppliers that were screened using environmental criteria | </t>
    </r>
    <r>
      <rPr>
        <b/>
        <sz val="12"/>
        <color rgb="FF17D4E8"/>
        <rFont val="Verdana bold"/>
      </rPr>
      <t>GRI 414-2.</t>
    </r>
    <r>
      <rPr>
        <b/>
        <sz val="12"/>
        <color rgb="FF113CEA"/>
        <rFont val="Verdana bold"/>
      </rPr>
      <t xml:space="preserve"> Negative social impacts in the supply chain and actions taken </t>
    </r>
  </si>
  <si>
    <t>One hundred percent of new suppliers were screened using environmental and social criteria, factoring in a range of ESG aspects during the onboarding process. CBA’s Sustainable Procurement Program includes contract drafting with sustainability-related clauses as one of its core components. These contract clauses were piloted in 2023, and adjustments were made in 2024 to firm up the process for full implementation in 2025. Additionally, CBA performs post-onboarding monitoring of social and environmental issues, and suppliers are required to regularly update their documentation. Strategic suppliers are monitored via a Supplier Performance Dashboard, with regular reporting. 
A total of 1,525 suppliers were assessed on social and environmental impacts. No suppliers were identified as having actual or potential negative social or environmental impacts.</t>
  </si>
  <si>
    <r>
      <rPr>
        <b/>
        <sz val="12"/>
        <color rgb="FF17D4E8"/>
        <rFont val="Verdana bold"/>
      </rPr>
      <t>GRI 2-6.</t>
    </r>
    <r>
      <rPr>
        <b/>
        <sz val="12"/>
        <color rgb="FF113CEA"/>
        <rFont val="Verdana bold"/>
      </rPr>
      <t xml:space="preserve"> Activities, value chain and other business relationships </t>
    </r>
  </si>
  <si>
    <t>In 2024, the Company had 4,578 active suppliers, with total supplier spend amounting to R$ 5.47 billion. Of this total, 16.2% were spent on local suppliers, defined as those located in municipalities where CBA operates or in adjacent municipalities. 
Supplier selection follows strict ESG sustainability criteria, including contractual clauses covering environmental and social aspects, followed by continuous monitoring after onboarding. CBA’s sustainability clauses were further refined in 2024, followed by a comprehensive rollout of these clauses in 2025.
In the downstream segment, CBA serves various sectors:
- Packaging: materials for food and beverages, such as milk, juices, and chocolates
- Construction: framing systems, roofing, and siding
- Automotive and transportation: sheets and profiles for light vehicles and buses
- Energy: components for solar and wind power generation
The Company invests in co-creation projects with customers and participates in industry forums and Tech Days, as part of its efforts to develop innovative solutions, enhance competitiveness, and advance sustainability across the value chain. These efforts include strategic partnerships and the use of CBA’s industrial hub as a collaborative space to foster synergies. With respect to other business relationships apart from its aluminum operations, CBA did not identify any additional partnerships or agreements with significant impact.
In the reporting period, the main development was the launch of ReAl Technology, a strategic breakthrough that will strengthen the Company’s leadership in the circular economy and in the development of high-value-added solutions.</t>
  </si>
  <si>
    <r>
      <rPr>
        <b/>
        <sz val="12"/>
        <color rgb="FF0FD2E7"/>
        <rFont val="Verdana bold"/>
      </rPr>
      <t>GRI 20</t>
    </r>
    <r>
      <rPr>
        <b/>
        <sz val="12"/>
        <color rgb="FF17D4E8"/>
        <rFont val="Verdana bold"/>
      </rPr>
      <t>4-1.</t>
    </r>
    <r>
      <rPr>
        <b/>
        <sz val="12"/>
        <color rgb="FF113CEA"/>
        <rFont val="Verdana bold"/>
      </rPr>
      <t xml:space="preserve"> Proportion of spending on locally-based suppliers </t>
    </r>
  </si>
  <si>
    <t>Percentage of procurement spend on local suppliers</t>
  </si>
  <si>
    <t>Total supplier spend (R$)</t>
  </si>
  <si>
    <t>Total spend on local suppliers (R$)</t>
  </si>
  <si>
    <t>Percentage of budget spent on local suppliers</t>
  </si>
  <si>
    <r>
      <rPr>
        <b/>
        <sz val="10"/>
        <color rgb="FF000000"/>
        <rFont val="Verdana"/>
        <family val="2"/>
      </rPr>
      <t>Note 1:</t>
    </r>
    <r>
      <rPr>
        <sz val="10"/>
        <color rgb="FF000000"/>
        <rFont val="Verdana"/>
        <family val="2"/>
      </rPr>
      <t xml:space="preserve"> The Sustainable Procurement Program was implemented in 2021 and firmed up regional criteria throughout 2023. As a result, complete and reliable data on absolute local supplier spend is only available starting in 2024.
</t>
    </r>
    <r>
      <rPr>
        <b/>
        <sz val="10"/>
        <color rgb="FF000000"/>
        <rFont val="Verdana"/>
        <family val="2"/>
      </rPr>
      <t xml:space="preserve">Note 2: </t>
    </r>
    <r>
      <rPr>
        <sz val="10"/>
        <color rgb="FF000000"/>
        <rFont val="Verdana"/>
        <family val="2"/>
      </rPr>
      <t xml:space="preserve">This disclosure includes all CBA business units, including Niquelândia (GO) and Legados Verdes do Cerrado (GO). CBA has no operations in the North of Brazil.
</t>
    </r>
    <r>
      <rPr>
        <b/>
        <sz val="10"/>
        <color rgb="FF000000"/>
        <rFont val="Verdana"/>
        <family val="2"/>
      </rPr>
      <t>Note 3:</t>
    </r>
    <r>
      <rPr>
        <sz val="10"/>
        <color rgb="FF000000"/>
        <rFont val="Verdana"/>
        <family val="2"/>
      </rPr>
      <t xml:space="preserve"> Local suppliers are defined as those located in municipalities where CBA has operational facilities, as well as in neighboring cities. For the Itapissuma plant (PE), municipalities within a 20 km radius were also included.</t>
    </r>
  </si>
  <si>
    <r>
      <rPr>
        <b/>
        <sz val="12"/>
        <color rgb="FF0FD2E7"/>
        <rFont val="Verdana bold"/>
      </rPr>
      <t>GRI 407-1.</t>
    </r>
    <r>
      <rPr>
        <b/>
        <sz val="12"/>
        <color rgb="FF113CEA"/>
        <rFont val="Verdana bold"/>
      </rPr>
      <t xml:space="preserve"> Operations and suppliers in which the right to freedom of association and collective bargaining may be at risk</t>
    </r>
  </si>
  <si>
    <t>CBA reaffirms its commitment to respecting freedom of association and collective bargaining, both within its operations and across its supply chain. In 2024, supplier onboarding processes included compliance checks for legal and technical requirements related to freedom of association. No significant risk of violation was identified in the Company’s operations or among the assessed suppliers.
Internally, the Company supports freedom of association through campaigns led by the unions themselves to raise awareness of employees’ right to association and collective bargaining. CBA also maintains open communication with unions and workers to promote fair practices aligned with international labor standards.
The Company does not have any practices or policies that could negatively impact freedom of association or collective bargaining. This commitment is upheld through robust assessment and monitoring processes, both internally and in supplier management, ensuring all workers are protected from potential violations.</t>
  </si>
  <si>
    <r>
      <rPr>
        <b/>
        <sz val="12"/>
        <color rgb="FF17D4E8"/>
        <rFont val="Verdana bold"/>
      </rPr>
      <t>GRI 408-1.</t>
    </r>
    <r>
      <rPr>
        <b/>
        <sz val="12"/>
        <color rgb="FF113CEA"/>
        <rFont val="Verdana bold"/>
      </rPr>
      <t xml:space="preserve"> Operations and suppliers at significant risk for incidents of child labor | </t>
    </r>
    <r>
      <rPr>
        <b/>
        <sz val="12"/>
        <color rgb="FF17D4E8"/>
        <rFont val="Verdana bold"/>
      </rPr>
      <t>GRI 409-1.</t>
    </r>
    <r>
      <rPr>
        <b/>
        <sz val="12"/>
        <color rgb="FF113CEA"/>
        <rFont val="Verdana bold"/>
      </rPr>
      <t xml:space="preserve"> Operations and suppliers at significant risk for incidents of forced or compulsory labor </t>
    </r>
  </si>
  <si>
    <t>CBA is firmly committed to eliminating all forms of child labor and forced labor, both within its operations and throughout its supply chain. In 2024, supplier qualification onboarding included rigorous compliance checks to ensure compliance with legal requirements and the Company’s ethical standards. These checks include searches on government databases and biannual assessments covering the entire supplier base.
No operation or supplier was identified as posing a significant risk for child labor or hazardous work involving young workers. In addition, the Company has ongoing preventive practices such as audits and monitoring to ensure all suppliers comply with applicable labor laws.
Further supporting the Company’s commitment to integrity and ethics is a robust due diligence process that includes detailed assessments and immediate corrective action in cases of non-compliance.</t>
  </si>
  <si>
    <t>Information security</t>
  </si>
  <si>
    <r>
      <rPr>
        <b/>
        <sz val="12"/>
        <color rgb="FF0FD2E7"/>
        <rFont val="Verdana bold"/>
      </rPr>
      <t>CBA-25.</t>
    </r>
    <r>
      <rPr>
        <b/>
        <sz val="12"/>
        <color rgb="FF113CEA"/>
        <rFont val="Verdana bold"/>
      </rPr>
      <t xml:space="preserve"> IT Security/Cybersecurity governance</t>
    </r>
  </si>
  <si>
    <r>
      <rPr>
        <sz val="12"/>
        <color rgb="FF000000"/>
        <rFont val="Verdana"/>
        <family val="2"/>
      </rPr>
      <t>Senior management is responsible for orchestrating the Company’s information security strategy and providing the necessary resources for the implementation and maintenance of the Information Security Management System (ISMS).</t>
    </r>
    <r>
      <rPr>
        <sz val="12"/>
        <color rgb="FF000000"/>
        <rFont val="Verdana"/>
        <family val="2"/>
      </rPr>
      <t xml:space="preserve"> </t>
    </r>
    <r>
      <rPr>
        <sz val="12"/>
        <color rgb="FF000000"/>
        <rFont val="Verdana"/>
        <family val="2"/>
      </rPr>
      <t>Oversight of cybersecurity is carried out by CBA’s Information Security team, which includes a Chief Information Security Officer (CISO) and Chief Information Officer (CIO).</t>
    </r>
  </si>
  <si>
    <r>
      <rPr>
        <b/>
        <sz val="12"/>
        <color rgb="FF0FD2E7"/>
        <rFont val="Verdana bold"/>
      </rPr>
      <t>CBA-26.</t>
    </r>
    <r>
      <rPr>
        <b/>
        <sz val="12"/>
        <color rgb="FF113CEA"/>
        <rFont val="Verdana bold"/>
      </rPr>
      <t xml:space="preserve"> </t>
    </r>
    <r>
      <rPr>
        <b/>
        <sz val="12"/>
        <color rgb="FF113CEA"/>
        <rFont val="Verdana bold"/>
      </rPr>
      <t>Security measures</t>
    </r>
    <r>
      <rPr>
        <b/>
        <sz val="12"/>
        <color rgb="FF113CEA"/>
        <rFont val="Verdana bold"/>
      </rPr>
      <t xml:space="preserve"> </t>
    </r>
  </si>
  <si>
    <t>A) Information Security Policy</t>
  </si>
  <si>
    <t>CBA has information security procedures in place that cover physical, logical, and organizational security measures to protect its assets. These procedures are governed by an Information Security Policy that outlines standards and guidelines to adequately protect the IT resources used to support Company operations. The Policy applies to all employees, interns, contractors, and any individuals directly associated with the Company and its subsidiaries, outlining the responsibilities of all parties in maintaining a secure environment. The full policy is accessible to all CBA employees, and a summary is publicly available on the Company’s Investor Relations website. This topic is also addressed in the Company’s Code of Conduct.</t>
  </si>
  <si>
    <t>b) Employee training</t>
  </si>
  <si>
    <r>
      <rPr>
        <sz val="12"/>
        <color rgb="FF000000"/>
        <rFont val="Verdana"/>
        <family val="2"/>
      </rPr>
      <t>All employees and contractors undergo mandatory training to become familiar with the Information Security Policy and understand the responsibility the Company expects them to take in protecting information security.</t>
    </r>
    <r>
      <rPr>
        <sz val="12"/>
        <color rgb="FF000000"/>
        <rFont val="Verdana"/>
        <family val="2"/>
      </rPr>
      <t xml:space="preserve"> </t>
    </r>
    <r>
      <rPr>
        <sz val="12"/>
        <color rgb="FF000000"/>
        <rFont val="Verdana"/>
        <family val="2"/>
      </rPr>
      <t>In addition, the Company raises information security awareness through regular educational campaigns, including newsletters, phishing simulations, and security alerts, in accordance with its Information Security Awareness Management Standard.</t>
    </r>
  </si>
  <si>
    <t>c) Process employees can follow if they notice something suspicious</t>
  </si>
  <si>
    <r>
      <rPr>
        <sz val="12"/>
        <color rgb="FF000000"/>
        <rFont val="Verdana"/>
        <family val="2"/>
      </rPr>
      <t>Employees are encouraged to report any suspected violation or security incident by email to si_ti@cba.com.br.</t>
    </r>
    <r>
      <rPr>
        <sz val="12"/>
        <color rgb="FF000000"/>
        <rFont val="Verdana"/>
        <family val="2"/>
      </rPr>
      <t xml:space="preserve"> </t>
    </r>
    <r>
      <rPr>
        <sz val="12"/>
        <color rgb="FF000000"/>
        <rFont val="Verdana"/>
        <family val="2"/>
      </rPr>
      <t>In cases involving suspicious emails, employees should report them using a custom button in Outlook that alerts the IT security team.</t>
    </r>
  </si>
  <si>
    <t>d) Disciplinary measures for employees</t>
  </si>
  <si>
    <t>All employees are required to observe the guidelines outlined in CBA’s Information Security Policy and Code of Conduct. Failure to comply may result in disciplinary actions outlined in the Code of Conduct and Consequences Management Standard, including verbal or written warnings, suspension, termination with or without cause, and other applicable measures depending on the severity of the violation.</t>
  </si>
  <si>
    <r>
      <rPr>
        <b/>
        <sz val="12"/>
        <color rgb="FF0FD2E7"/>
        <rFont val="Verdana bold"/>
      </rPr>
      <t>CBA-27.</t>
    </r>
    <r>
      <rPr>
        <b/>
        <sz val="12"/>
        <color rgb="FF113CEA"/>
        <rFont val="Verdana bold"/>
      </rPr>
      <t xml:space="preserve"> </t>
    </r>
    <r>
      <rPr>
        <b/>
        <sz val="12"/>
        <color rgb="FF113CEA"/>
        <rFont val="Verdana bold"/>
      </rPr>
      <t>IT security process and infrastructure</t>
    </r>
  </si>
  <si>
    <r>
      <rPr>
        <sz val="12"/>
        <color rgb="FF000000"/>
        <rFont val="Verdana"/>
        <family val="2"/>
      </rPr>
      <t>CBA has effective incident response processes in place to prevent IT system outages and cyberattacks.</t>
    </r>
    <r>
      <rPr>
        <sz val="12"/>
        <color rgb="FF000000"/>
        <rFont val="Verdana"/>
        <family val="2"/>
      </rPr>
      <t xml:space="preserve"> </t>
    </r>
    <r>
      <rPr>
        <sz val="12"/>
        <color rgb="FF000000"/>
        <rFont val="Verdana"/>
        <family val="2"/>
      </rPr>
      <t>As part of its Vulnerability Management process, the Company conducts security scans and penetration tests through external consultants to identify potential weaknesses in its security controls.</t>
    </r>
    <r>
      <rPr>
        <sz val="12"/>
        <color rgb="FF000000"/>
        <rFont val="Verdana"/>
        <family val="2"/>
      </rPr>
      <t xml:space="preserve"> </t>
    </r>
    <r>
      <rPr>
        <sz val="12"/>
        <color rgb="FF000000"/>
        <rFont val="Verdana"/>
        <family val="2"/>
      </rPr>
      <t>Based on the NIST Cybersecurity Framework, CBA scored 2.1 in its information security maturity assessment and developed a roadmap to increase this score to 2.8 by the end of 2025.</t>
    </r>
    <r>
      <rPr>
        <sz val="12"/>
        <color rgb="FF000000"/>
        <rFont val="Verdana"/>
        <family val="2"/>
      </rPr>
      <t xml:space="preserve"> </t>
    </r>
    <r>
      <rPr>
        <sz val="12"/>
        <color rgb="FF000000"/>
        <rFont val="Verdana"/>
        <family val="2"/>
      </rPr>
      <t>In 2024, no information security breaches were reported, and no customers or employees were impacted by such incidents.</t>
    </r>
  </si>
  <si>
    <t>Total number of information security breaches</t>
  </si>
  <si>
    <t>Total number of customers, consumers, and employees affected by breaches</t>
  </si>
  <si>
    <t>Innovation and technology</t>
  </si>
  <si>
    <r>
      <t>CBA-1.</t>
    </r>
    <r>
      <rPr>
        <b/>
        <sz val="12"/>
        <color theme="1"/>
        <rFont val="Verdana bold"/>
        <family val="2"/>
      </rPr>
      <t xml:space="preserve"> </t>
    </r>
    <r>
      <rPr>
        <b/>
        <sz val="12"/>
        <color rgb="FF113CEA"/>
        <rFont val="Verdana bold"/>
        <family val="2"/>
      </rPr>
      <t>Investment in innovation and technology</t>
    </r>
  </si>
  <si>
    <t>Investments made, by area (R$ thousand)</t>
  </si>
  <si>
    <t>CAPEX</t>
  </si>
  <si>
    <t>Upkeep</t>
  </si>
  <si>
    <t>DT</t>
  </si>
  <si>
    <t>Technology and innovation</t>
  </si>
  <si>
    <t>Environment</t>
  </si>
  <si>
    <t>Safety</t>
  </si>
  <si>
    <r>
      <rPr>
        <b/>
        <sz val="10"/>
        <color rgb="FF000000"/>
        <rFont val="Verdana"/>
        <family val="2"/>
      </rPr>
      <t>Note 1:</t>
    </r>
    <r>
      <rPr>
        <sz val="10"/>
        <color rgb="FF000000"/>
        <rFont val="Verdana"/>
        <family val="2"/>
      </rPr>
      <t xml:space="preserve"> This disclosure includes all CBA business units. The CAPEX investments refer to PEP allocations to the Market Development and Innovation department (DMI) designated for research and development. Operating expenses are linked to the Technology and the Market Development and Innovation cost centers. DT investments refer to initiatives focused on research and development.
</t>
    </r>
    <r>
      <rPr>
        <b/>
        <sz val="10"/>
        <color rgb="FF000000"/>
        <rFont val="Verdana"/>
        <family val="2"/>
      </rPr>
      <t>Note 2:</t>
    </r>
    <r>
      <rPr>
        <sz val="10"/>
        <color rgb="FF000000"/>
        <rFont val="Verdana"/>
        <family val="2"/>
      </rPr>
      <t xml:space="preserve"> Investments were substantially expanded in 2022, especially in strategic projects (Dry Residue Disposal, ReAl, Smelter Upgrade, Liquor Purification). Investments also continued in digitalization and research and development programs.</t>
    </r>
  </si>
  <si>
    <t>Innovation and co-creation projects</t>
  </si>
  <si>
    <t>Total number of innovation projects</t>
  </si>
  <si>
    <t>84 (22 generating revenue)</t>
  </si>
  <si>
    <t>59 (31 generating revenue)</t>
  </si>
  <si>
    <t>86 (35 generating revenue)</t>
  </si>
  <si>
    <t>Number of co-creation projects (supply-side)</t>
  </si>
  <si>
    <t>Number of market innovation projects (demand-side)</t>
  </si>
  <si>
    <r>
      <rPr>
        <b/>
        <sz val="10"/>
        <color rgb="FF000000"/>
        <rFont val="Verdana"/>
        <family val="2"/>
      </rPr>
      <t xml:space="preserve">Note: </t>
    </r>
    <r>
      <rPr>
        <sz val="10"/>
        <color rgb="FF000000"/>
        <rFont val="Verdana"/>
        <family val="2"/>
      </rPr>
      <t>The data above refer only to projects within the Market Development and Innovation department. CBA’s return on innovation investment is R$ 12.66 for every R$ 1 invested. Revenue from sustainable innovation projects represents 49% of total innovation-related revenue.</t>
    </r>
  </si>
  <si>
    <t>Investments in innovation and co-creation projects</t>
  </si>
  <si>
    <t>Investment in co-creation with customers (R$ million)</t>
  </si>
  <si>
    <t>Share of new projects in the Downstream business</t>
  </si>
  <si>
    <r>
      <rPr>
        <b/>
        <sz val="12"/>
        <color rgb="FF0FD2E7"/>
        <rFont val="Verdana bold"/>
      </rPr>
      <t>CBA-18.</t>
    </r>
    <r>
      <rPr>
        <b/>
        <sz val="12"/>
        <color rgb="FF113CEA"/>
        <rFont val="Verdana bold"/>
      </rPr>
      <t xml:space="preserve"> </t>
    </r>
    <r>
      <rPr>
        <b/>
        <sz val="12"/>
        <color rgb="FF113CEA"/>
        <rFont val="Verdana bold"/>
      </rPr>
      <t>Contributions and other spending</t>
    </r>
    <r>
      <rPr>
        <b/>
        <sz val="12"/>
        <color rgb="FF113CEA"/>
        <rFont val="Verdana bold"/>
      </rPr>
      <t xml:space="preserve"> </t>
    </r>
  </si>
  <si>
    <r>
      <rPr>
        <sz val="12"/>
        <color rgb="FF000000"/>
        <rFont val="Verdana"/>
        <family val="2"/>
      </rPr>
      <t>Trade associations or tax-exempt groups (e.g. think tanks)</t>
    </r>
  </si>
  <si>
    <t>Total contributions and other expenditure</t>
  </si>
  <si>
    <t>Data coverage (as % of denominator, indicating the organizational scope of the reported data)</t>
  </si>
  <si>
    <r>
      <rPr>
        <b/>
        <sz val="10"/>
        <color rgb="FF000000"/>
        <rFont val="Verdana"/>
        <family val="2"/>
      </rPr>
      <t>Note 1:</t>
    </r>
    <r>
      <rPr>
        <b/>
        <sz val="10"/>
        <color rgb="FF000000"/>
        <rFont val="Verdana"/>
        <family val="2"/>
      </rPr>
      <t xml:space="preserve"> </t>
    </r>
    <r>
      <rPr>
        <sz val="10"/>
        <color rgb="FF000000"/>
        <rFont val="Verdana"/>
        <family val="2"/>
      </rPr>
      <t>CBA does not make contributions to local, regional, or national political campaigns, organizations, or candidates, nor does it engage in lobbying or advocacy activities.</t>
    </r>
  </si>
  <si>
    <r>
      <rPr>
        <b/>
        <sz val="12"/>
        <color rgb="FF17D4E8"/>
        <rFont val="Verdana bold"/>
      </rPr>
      <t>GRI 2-27.</t>
    </r>
    <r>
      <rPr>
        <b/>
        <sz val="12"/>
        <color rgb="FF113CEA"/>
        <rFont val="Verdana bold"/>
      </rPr>
      <t xml:space="preserve"> </t>
    </r>
    <r>
      <rPr>
        <b/>
        <sz val="12"/>
        <color rgb="FF113CEA"/>
        <rFont val="Verdana bold"/>
      </rPr>
      <t xml:space="preserve">Compliance with laws and regulations | </t>
    </r>
    <r>
      <rPr>
        <b/>
        <sz val="12"/>
        <color rgb="FF17D4E8"/>
        <rFont val="Verdana bold"/>
      </rPr>
      <t>CBA-29.</t>
    </r>
    <r>
      <rPr>
        <b/>
        <sz val="12"/>
        <color rgb="FF113CEA"/>
        <rFont val="Verdana bold"/>
      </rPr>
      <t xml:space="preserve"> </t>
    </r>
    <r>
      <rPr>
        <b/>
        <sz val="12"/>
        <color rgb="FF113CEA"/>
        <rFont val="Verdana bold"/>
      </rPr>
      <t>Environmental violations</t>
    </r>
  </si>
  <si>
    <t>Significant instances of non-compliance with laws and regulations</t>
  </si>
  <si>
    <t>Environmental</t>
  </si>
  <si>
    <t>Tax</t>
  </si>
  <si>
    <t>Civil/ labor</t>
  </si>
  <si>
    <t>Instances for which fines were incurred</t>
  </si>
  <si>
    <t>Instances for which non-monetary sanctions were incurred</t>
  </si>
  <si>
    <t>Monetary value of fines for instances of noncompliance with laws and regulations (R$)</t>
  </si>
  <si>
    <t>Cumulative environmental liability at year-end (R$)</t>
  </si>
  <si>
    <r>
      <rPr>
        <b/>
        <sz val="10"/>
        <color rgb="FF000000"/>
        <rFont val="Verdana"/>
        <family val="2"/>
      </rPr>
      <t>Note 1:</t>
    </r>
    <r>
      <rPr>
        <b/>
        <sz val="10"/>
        <color rgb="FF000000"/>
        <rFont val="Verdana"/>
        <family val="2"/>
      </rPr>
      <t xml:space="preserve"> </t>
    </r>
    <r>
      <rPr>
        <sz val="10"/>
        <color rgb="FF000000"/>
        <rFont val="Verdana"/>
        <family val="2"/>
      </rPr>
      <t>This disclosure includes all instances of noncompliance with laws and regulations that were deemed to be substantiated each year.</t>
    </r>
    <r>
      <rPr>
        <sz val="10"/>
        <color rgb="FF000000"/>
        <rFont val="Verdana"/>
        <family val="2"/>
      </rPr>
      <t xml:space="preserve">
</t>
    </r>
    <r>
      <rPr>
        <b/>
        <sz val="10"/>
        <color rgb="FF000000"/>
        <rFont val="Verdana"/>
        <family val="2"/>
      </rPr>
      <t>Note 2:</t>
    </r>
    <r>
      <rPr>
        <sz val="10"/>
        <color rgb="FF000000"/>
        <rFont val="Verdana"/>
        <family val="2"/>
      </rPr>
      <t xml:space="preserve"> </t>
    </r>
    <r>
      <rPr>
        <sz val="10"/>
        <color rgb="FF000000"/>
        <rFont val="Verdana"/>
        <family val="2"/>
      </rPr>
      <t>The Tax department received a total of 16 delinquency notices throughout 2024, related to alleged full or partial failure to pay taxes or excessive offsetting of federal tax credits.</t>
    </r>
    <r>
      <rPr>
        <sz val="10"/>
        <color rgb="FF000000"/>
        <rFont val="Verdana"/>
        <family val="2"/>
      </rPr>
      <t xml:space="preserve"> </t>
    </r>
    <r>
      <rPr>
        <sz val="10"/>
        <color rgb="FF000000"/>
        <rFont val="Verdana"/>
        <family val="2"/>
      </rPr>
      <t>Of these, seven were settled with discounted payment, while defenses were filed in the remaining cases.</t>
    </r>
  </si>
  <si>
    <r>
      <rPr>
        <b/>
        <sz val="12"/>
        <color rgb="FF17D4E8"/>
        <rFont val="Verdana bold"/>
      </rPr>
      <t>CBA-6.</t>
    </r>
    <r>
      <rPr>
        <b/>
        <sz val="12"/>
        <color theme="1"/>
        <rFont val="Verdana bold"/>
      </rPr>
      <t xml:space="preserve"> </t>
    </r>
    <r>
      <rPr>
        <b/>
        <sz val="12"/>
        <color rgb="FF113CEA"/>
        <rFont val="Verdana bold"/>
      </rPr>
      <t>Payment of mining taxes</t>
    </r>
  </si>
  <si>
    <t>Payment of mining taxes (R$ million)</t>
  </si>
  <si>
    <r>
      <rPr>
        <b/>
        <sz val="10"/>
        <color rgb="FF000000"/>
        <rFont val="Verdana"/>
        <family val="2"/>
      </rPr>
      <t>Note:</t>
    </r>
    <r>
      <rPr>
        <sz val="10"/>
        <color rgb="FF000000"/>
        <rFont val="Verdana"/>
        <family val="2"/>
      </rPr>
      <t xml:space="preserve"> </t>
    </r>
    <r>
      <rPr>
        <sz val="10"/>
        <color rgb="FF000000"/>
        <rFont val="Verdana"/>
        <family val="2"/>
      </rPr>
      <t>Amounts paid to the Brazilian Mining Agency as Financial Compensation for Mineral Resource Exploitation (CFEM).</t>
    </r>
  </si>
  <si>
    <r>
      <rPr>
        <b/>
        <sz val="12"/>
        <color rgb="FF17D4E8"/>
        <rFont val="Verdana bold"/>
      </rPr>
      <t xml:space="preserve">GRI 2-28. </t>
    </r>
    <r>
      <rPr>
        <b/>
        <sz val="12"/>
        <color rgb="FF113CEA"/>
        <rFont val="Verdana bold"/>
      </rPr>
      <t>Membership associations</t>
    </r>
  </si>
  <si>
    <t>CBA is an active member of a wide range of trade associations, including: Brazilian Aluminum Association (Abal), International Aluminum Institute (IAI), Aluminum Stewardship Initiative (ASI), American Chamber of Commerce (Amcham), Brazilian Business Council for Sustainable Development (CEBDS), UN Global Compact Network Brazil, São Paulo Environmental Agreement, First Movers Coalition (FMC), NetZero Ambition Movement, Race to Zero, Task Force on Climate-related Financial Disclosures (TCFD), and MSCI. As a member of the Brazilian Business Council for Sustainable Development (CEBDS), the Company actively participates in several initiatives, including the Water, Climate, and Biodiversity Chambers (TNFD Pilot Program). CBA is also a member of the FMC Supplier Hub initiative. Other organizations of which the Company is a member include: Brazilian Coffee Industry Association (ABIC), Brazilian Long-Life Dairy Industry Association (ABLV), Brazilian Association for Corporate Communication (ABERJE), Brazilian Packaging Association (ABRE), Brazilian Photovoltaic Solar Energy Association (ABSOLAR), Brazilian Association of Automotive Engineering (AEA), Brazilian Association of Self-Production Energy Investors (ABIAPE), Association of Large Industrial Energy Consumers and Free Consumers (ABRACE), National Association of Aluminum Frame Manufacturers (AFEAL), National Association of Road Equipment Manufacturers (ANFIR), State Water Resources Council (CRH), Mata do Krambeck Advisory Board, Jurupará State Park (PEJU) Advisory Board, Itupararanga Protected Area (APA) Advisory Board, São Paulo State Industry Federation (FIESP), Global Aluminium Foil Roller Initiative (ALUFOIL), and SAE Brazil. The Watershed Committees of which the Company is a member include: Committee on Tributaries of the Preto and Paraibuna Rivers in Minas Gerais, Middle Paranapanema Watershed Committee (CBH-MP), Paranapanema Watershed Committee (CBH-PP), Ribeira de Iguape and South Coast Watershed Committee (CBH-RB), and Sorocaba and Middle Tietê Watershed Committee (CBH-SMT).</t>
  </si>
  <si>
    <r>
      <rPr>
        <b/>
        <sz val="12"/>
        <color rgb="FF17D4E8"/>
        <rFont val="Verdana bold"/>
      </rPr>
      <t xml:space="preserve">CBA-19. </t>
    </r>
    <r>
      <rPr>
        <b/>
        <sz val="12"/>
        <color rgb="FF113CEA"/>
        <rFont val="Verdana bold"/>
      </rPr>
      <t>Lobbying and Trade Associations – Climate Alignment</t>
    </r>
  </si>
  <si>
    <t>DANI: esse ndicador foi divulgado junto comGRI 2-28 ano passad. CBA Acredita que conteúdo possa unifica-los novamente.</t>
  </si>
  <si>
    <t xml:space="preserve">CBA has a program in place to align its lobbying activities with the Paris Agreement, through a management system for lobbying and trade association membership. In addition, CBA has a public policy position statement on climate change that is aligned with the Paris Agreement, and a reviewing and monitoring process to assess whether public policy engagements and lobbying are aligned. CBA’s Climate Agenda Report lists direct climate-related lobbying activities across all jurisdictions where the Company operates. </t>
  </si>
  <si>
    <r>
      <rPr>
        <b/>
        <sz val="12"/>
        <color rgb="FF0FD2E7"/>
        <rFont val="Verdana bold"/>
      </rPr>
      <t>CBA-13.</t>
    </r>
    <r>
      <rPr>
        <b/>
        <sz val="12"/>
        <color rgb="FF113CEA"/>
        <rFont val="Verdana bold"/>
      </rPr>
      <t xml:space="preserve"> </t>
    </r>
    <r>
      <rPr>
        <b/>
        <sz val="12"/>
        <color rgb="FF113CEA"/>
        <rFont val="Verdana bold"/>
      </rPr>
      <t>Annual Report Boundaries</t>
    </r>
  </si>
  <si>
    <t>The scope of this Report includes all entities under CBA’s operational control, ensuring a consistent approach to reporting on the Company’s impacts and practices. These entities account for 99% of CBA’s total revenue and are covered by the consolidated financial statements:
• Corporate office (SP)
• Aluminum Business: mining operations (Poços de Caldas, Miraí, Itamarati de Minas — MG), Alumínio plant (SP), Itapissuma plant (PE), Metalex (SP), Alux (SP), Sorocaba facility (SP), Barão de Angra (RJ), Distribution Center (RS), and Solutions and Services Hubs (SP and RS)
• Energy Business: 15 wholly-owned hydroelectric power plants
• Nickel Business: Niquelândia mine (GO)
• Conservation Reserves: Legado das Águas (SP) and Legado Verdes do Cerrado (GO)</t>
  </si>
  <si>
    <t>Disclosures about the effectiveness of the Board of Directors (BoD)</t>
  </si>
  <si>
    <t>Board meeting attendance</t>
  </si>
  <si>
    <t>Average attendance in Board meetings (%)</t>
  </si>
  <si>
    <t>Minimum of attendance for all members required (%)</t>
  </si>
  <si>
    <t>Other mandates</t>
  </si>
  <si>
    <t>Number of non-executive/independent directors with 4 or less other mandates</t>
  </si>
  <si>
    <t>Names of non-executive/independent directors with 4 or less other mandates</t>
  </si>
  <si>
    <t>Luis Ermirio de Moraes, Franklin Lee Feder, Eduardo Borges de Andrade Filho, João Zeferino Ferreira Velloso Filho, Sérgio Ricardo Romani, Glaisy P. Domingues, Ricardo Rodrigues de Carvalho, and Flávio Mendes Aidar</t>
  </si>
  <si>
    <t>Number of other mandates for non-executive/independent restricted to</t>
  </si>
  <si>
    <t>Luis Ermirio de Moraes (4), Franklin Lee Feder (4), Eduardo Borges de Andrade Filho (0), João Zeferino Ferreira Velloso Filho (2), Sérgio Ricardo Romani (1), Glaisy P. Domingues (2), Ricardo Rodrigues de Carvalho (1), and Flávio Mendes Aidar (2)</t>
  </si>
  <si>
    <t xml:space="preserve"> Board performance review</t>
  </si>
  <si>
    <t>Regular independent assessments of Board performance</t>
  </si>
  <si>
    <t>The performance of the Board and its members is evaluated every two years by an independent consultancy firm, and any opportunities for improvement are referred to the Board chairperson. The evaluation includes benchmarking on the composition and operation of the Board, online surveys about the Board’s operation, peer-to-peer assessments, self-assessments, and assessments of effectiveness on the basis of questionnaires and in-person interviews. These evaluations also cover members’ individual contributions, areas for development and personal traits. The effectiveness assessment produces recommendations on improving aspects such as Board composition, structure and organization, dynamics, communication, strategy and results, risk management, succession and development, and the role of the chairperson and governance secretary. Finally, development plans are prepared and followed up on by the evaluating consultancy.</t>
  </si>
  <si>
    <t>Process for electing the Board</t>
  </si>
  <si>
    <t>Description of the frequency of election of board members</t>
  </si>
  <si>
    <r>
      <t xml:space="preserve">The members of the Board are elected every two years, in accordance with the Company’s bylaws. The most recent election of members of the Board, during an Annual General Meeting held on 4/27/2023, elected members individually, and this has also been a practice for other Board elections.
The nomination of members to the Board of Directors may be made by Management or by any CBA Shareholder. Having fulfilled all other regulatory requirements, the Board of Directors’ management proposal shall address the following: (a) each candidate’s conformity to the Board Nomination Policy; and (b) when applicable, a declaration confirming the candidate’s status as an independent board member under the </t>
    </r>
    <r>
      <rPr>
        <i/>
        <sz val="12"/>
        <color rgb="FF000000"/>
        <rFont val="Verdana"/>
        <family val="2"/>
      </rPr>
      <t>Novo Mercado</t>
    </r>
    <r>
      <rPr>
        <sz val="12"/>
        <color rgb="FF000000"/>
        <rFont val="Verdana"/>
        <family val="2"/>
      </rPr>
      <t xml:space="preserve"> listing rules.</t>
    </r>
    <r>
      <rPr>
        <sz val="12"/>
        <color rgb="FF000000"/>
        <rFont val="Verdana"/>
        <family val="2"/>
      </rPr>
      <t xml:space="preserve">
</t>
    </r>
    <r>
      <rPr>
        <sz val="12"/>
        <color rgb="FF000000"/>
        <rFont val="Verdana"/>
        <family val="2"/>
      </rPr>
      <t>Board members are appointed by the General Meeting, contingent on approval by shareholders representing a majority of CBA’s voting share capital.</t>
    </r>
    <r>
      <rPr>
        <sz val="12"/>
        <color rgb="FF000000"/>
        <rFont val="Verdana"/>
        <family val="2"/>
      </rPr>
      <t xml:space="preserve"> </t>
    </r>
    <r>
      <rPr>
        <sz val="12"/>
        <color rgb="FF000000"/>
        <rFont val="Verdana"/>
        <family val="2"/>
      </rPr>
      <t>Once appointed, the board members sign their respective instruments of investiture.</t>
    </r>
  </si>
  <si>
    <t xml:space="preserve">Effectiveness of the Board </t>
  </si>
  <si>
    <t>Methods used to assess Board effectiveness and alignment with long-term shareholder interests</t>
  </si>
  <si>
    <r>
      <rPr>
        <sz val="12"/>
        <color rgb="FF000000"/>
        <rFont val="Verdana"/>
        <family val="2"/>
      </rPr>
      <t>The Company evaluates the following:</t>
    </r>
    <r>
      <rPr>
        <sz val="12"/>
        <color rgb="FF000000"/>
        <rFont val="Verdana"/>
        <family val="2"/>
      </rPr>
      <t xml:space="preserve"> 
</t>
    </r>
    <r>
      <rPr>
        <sz val="12"/>
        <color rgb="FF000000"/>
        <rFont val="Verdana"/>
        <family val="2"/>
      </rPr>
      <t>- Board meeting attendance rate in the latest fiscal year measured by average attendance at meetings of the Board of Directors and Oversight Board and the minimum mandatory attendance level established for all members (%).</t>
    </r>
    <r>
      <rPr>
        <sz val="12"/>
        <color rgb="FF000000"/>
        <rFont val="Verdana"/>
        <family val="2"/>
      </rPr>
      <t xml:space="preserve"> </t>
    </r>
    <r>
      <rPr>
        <sz val="12"/>
        <color rgb="FF000000"/>
        <rFont val="Verdana"/>
        <family val="2"/>
      </rPr>
      <t>In 2024, the Board achieved 100% attendance across all members with a minimum attendance requirement of 29% for each member.</t>
    </r>
    <r>
      <rPr>
        <sz val="12"/>
        <color rgb="FF000000"/>
        <rFont val="Verdana"/>
        <family val="2"/>
      </rPr>
      <t xml:space="preserve">
</t>
    </r>
    <r>
      <rPr>
        <sz val="12"/>
        <color rgb="FF000000"/>
        <rFont val="Verdana"/>
        <family val="2"/>
      </rPr>
      <t>- Number of other mandates held by members of the Board of Directors and the Oversight Board, measured by how many non-executive or independent directors hold four or fewer mandates.</t>
    </r>
    <r>
      <rPr>
        <sz val="12"/>
        <color rgb="FF000000"/>
        <rFont val="Verdana"/>
        <family val="2"/>
      </rPr>
      <t xml:space="preserve"> </t>
    </r>
    <r>
      <rPr>
        <sz val="12"/>
        <color rgb="FF000000"/>
        <rFont val="Verdana"/>
        <family val="2"/>
      </rPr>
      <t>In 2024, eight non-executive or independent directors met this criterion namely:</t>
    </r>
    <r>
      <rPr>
        <sz val="12"/>
        <color rgb="FF000000"/>
        <rFont val="Verdana"/>
        <family val="2"/>
      </rPr>
      <t xml:space="preserve"> </t>
    </r>
    <r>
      <rPr>
        <sz val="12"/>
        <color rgb="FF000000"/>
        <rFont val="Verdana"/>
        <family val="2"/>
      </rPr>
      <t>Luis Ermírio de Moraes, Franklin Lee Feder, Eduardo Borges de Andrade Filho, João Zeferino Ferreira Velloso Filho, Sérgio Ricardo Romani, Glaisy P. Domingues, Ricardo Rodrigues de Carvalho, and Flávio Mendes Aidar.</t>
    </r>
    <r>
      <rPr>
        <sz val="12"/>
        <color rgb="FF000000"/>
        <rFont val="Verdana"/>
        <family val="2"/>
      </rPr>
      <t xml:space="preserve">
</t>
    </r>
    <r>
      <rPr>
        <sz val="12"/>
        <color rgb="FF000000"/>
        <rFont val="Verdana"/>
        <family val="2"/>
      </rPr>
      <t>- Performance assessment of Board of Directors and Oversight Board members measured through recurring self-assessments and independent evaluations of Board performance</t>
    </r>
    <r>
      <rPr>
        <sz val="12"/>
        <color rgb="FF000000"/>
        <rFont val="Verdana"/>
        <family val="2"/>
      </rPr>
      <t xml:space="preserve"> </t>
    </r>
    <r>
      <rPr>
        <sz val="12"/>
        <color rgb="FF000000"/>
        <rFont val="Verdana"/>
        <family val="2"/>
      </rPr>
      <t>The evaluation process must follow formal procedures with a defined scope and pre-established qualifications and be conducted by the Chairman of the Board, supported by independent external advisors.</t>
    </r>
    <r>
      <rPr>
        <sz val="12"/>
        <color rgb="FF000000"/>
        <rFont val="Verdana"/>
        <family val="2"/>
      </rPr>
      <t xml:space="preserve">
</t>
    </r>
    <r>
      <rPr>
        <sz val="12"/>
        <color rgb="FF000000"/>
        <rFont val="Verdana"/>
        <family val="2"/>
      </rPr>
      <t>- Board election process, measured in terms of electing members individually (as opposed to elected by slate).</t>
    </r>
    <r>
      <rPr>
        <sz val="12"/>
        <color rgb="FF000000"/>
        <rFont val="Verdana"/>
        <family val="2"/>
      </rPr>
      <t xml:space="preserve"> 
</t>
    </r>
    <r>
      <rPr>
        <b/>
        <sz val="12"/>
        <color rgb="FF000000"/>
        <rFont val="Verdana"/>
        <family val="2"/>
      </rPr>
      <t>2024 Results:</t>
    </r>
    <r>
      <rPr>
        <b/>
        <sz val="12"/>
        <color rgb="FF000000"/>
        <rFont val="Verdana"/>
        <family val="2"/>
      </rPr>
      <t xml:space="preserve">
</t>
    </r>
    <r>
      <rPr>
        <sz val="12"/>
        <color rgb="FF000000"/>
        <rFont val="Verdana"/>
        <family val="2"/>
      </rPr>
      <t>- Board meeting attendance (the number of meetings attended as a percentage during the last fiscal year): the rationale used was based on the minimum number of regular Board meetings (seven), as stated in CBA’s Bylaws and the Board of Directors’ Charter, and the minimum attendance required to retain the position (directors cannot miss three consecutive ordinary meetings).</t>
    </r>
    <r>
      <rPr>
        <sz val="12"/>
        <color rgb="FF000000"/>
        <rFont val="Verdana"/>
        <family val="2"/>
      </rPr>
      <t xml:space="preserve">
</t>
    </r>
    <r>
      <rPr>
        <sz val="12"/>
        <color rgb="FF000000"/>
        <rFont val="Verdana"/>
        <family val="2"/>
      </rPr>
      <t>- Board Mandates - Number of other mandates held by members of the Board of Directors/Oversight Board.</t>
    </r>
    <r>
      <rPr>
        <sz val="12"/>
        <color rgb="FF000000"/>
        <rFont val="Verdana"/>
        <family val="2"/>
      </rPr>
      <t xml:space="preserve"> </t>
    </r>
    <r>
      <rPr>
        <sz val="12"/>
        <color rgb="FF000000"/>
        <rFont val="Verdana"/>
        <family val="2"/>
      </rPr>
      <t>This applies only to non-executive and independent directors, not to executives members or employee representatives.</t>
    </r>
    <r>
      <rPr>
        <sz val="12"/>
        <color rgb="FF000000"/>
        <rFont val="Verdana"/>
        <family val="2"/>
      </rPr>
      <t xml:space="preserve"> </t>
    </r>
    <r>
      <rPr>
        <sz val="12"/>
        <color rgb="FF000000"/>
        <rFont val="Verdana"/>
        <family val="2"/>
      </rPr>
      <t>There is currently no limit on the number of other mandates. However, directors are required to attend meetings prepared, having reviewed all documents in advance, and to participate actively and diligently, in line with the Board’s Charter.</t>
    </r>
    <r>
      <rPr>
        <sz val="12"/>
        <color rgb="FF000000"/>
        <rFont val="Verdana"/>
        <family val="2"/>
      </rPr>
      <t xml:space="preserve"> </t>
    </r>
    <r>
      <rPr>
        <sz val="12"/>
        <color rgb="FF000000"/>
        <rFont val="Verdana"/>
        <family val="2"/>
      </rPr>
      <t>The number of other mandates is disclosed in item 7.3 of CBA’s Reference Form.</t>
    </r>
  </si>
  <si>
    <r>
      <t xml:space="preserve">- Board Effectiveness - Performance assessment of members of the Board of Directors/Oversight Board: Regular assessments are required by the Board of Directors’ Charter. While external consultants are not mandated in policy, they are engaged on a regular basis.
- Board Election Process: Board members are elected every two years. Nominations may be proposed by management or any shareholder of the Company. Having fulfilled all other regulatory requirements, the Board of Directors’ management proposal shall address the following: (a) each candidate’s conformity to the Board Nomination Policy; and (b) when applicable, a declaration confirming the candidate’s status as an independent board member under the </t>
    </r>
    <r>
      <rPr>
        <i/>
        <sz val="12"/>
        <color rgb="FF000000"/>
        <rFont val="Verdana"/>
        <family val="2"/>
      </rPr>
      <t>Novo Mercado</t>
    </r>
    <r>
      <rPr>
        <sz val="12"/>
        <color rgb="FF000000"/>
        <rFont val="Verdana"/>
        <family val="2"/>
      </rPr>
      <t xml:space="preserve"> listing rules.</t>
    </r>
    <r>
      <rPr>
        <sz val="12"/>
        <color rgb="FF000000"/>
        <rFont val="Verdana"/>
        <family val="2"/>
      </rPr>
      <t xml:space="preserve"> </t>
    </r>
    <r>
      <rPr>
        <sz val="12"/>
        <color rgb="FF000000"/>
        <rFont val="Verdana"/>
        <family val="2"/>
      </rPr>
      <t>Board members are appointed by the General Meeting, contingent on approval by shareholders representing a majority of CBA’s voting share capital.</t>
    </r>
    <r>
      <rPr>
        <sz val="12"/>
        <color rgb="FF000000"/>
        <rFont val="Verdana"/>
        <family val="2"/>
      </rPr>
      <t xml:space="preserve"> </t>
    </r>
    <r>
      <rPr>
        <sz val="12"/>
        <color rgb="FF000000"/>
        <rFont val="Verdana"/>
        <family val="2"/>
      </rPr>
      <t>Once appointed, the board members sign their respective instruments of investiture.</t>
    </r>
  </si>
  <si>
    <t>The average tenure of each of the seven members of the Board was counted from the month and year in which they assumed their position to December 2024, depending on the period. Average tenure in the Board of Directors in 2024 was 4.7 years and was calculated as the sum of tenures of all seven members divided by seven.</t>
  </si>
  <si>
    <t>Tenure</t>
  </si>
  <si>
    <t>% of Board members by tenure</t>
  </si>
  <si>
    <t>Up to 1 year</t>
  </si>
  <si>
    <t xml:space="preserve">Between 1 and 3 years </t>
  </si>
  <si>
    <t>Over 3 years</t>
  </si>
  <si>
    <t xml:space="preserve">Governance best practices – Board of Directors </t>
  </si>
  <si>
    <t>Member characteristics</t>
  </si>
  <si>
    <t>CBA Board committee memberships</t>
  </si>
  <si>
    <t>Fields of expertise</t>
  </si>
  <si>
    <t>Board of Directors</t>
  </si>
  <si>
    <t>Nationality</t>
  </si>
  <si>
    <t>Non-executive role</t>
  </si>
  <si>
    <t>Independent member</t>
  </si>
  <si>
    <t>Represents minority groups</t>
  </si>
  <si>
    <t>Nominated by the controlling shareholder</t>
  </si>
  <si>
    <t>Serves on Boards of other organizations</t>
  </si>
  <si>
    <t>People &amp; Remuneration</t>
  </si>
  <si>
    <t>Finance</t>
  </si>
  <si>
    <t>Sustainability</t>
  </si>
  <si>
    <t>Audit (statutory)</t>
  </si>
  <si>
    <t>Mining and Metals</t>
  </si>
  <si>
    <t>Sustainability/ESG</t>
  </si>
  <si>
    <t>Innovation</t>
  </si>
  <si>
    <t>Legal</t>
  </si>
  <si>
    <t>Eduardo Borges de Andrade Filho</t>
  </si>
  <si>
    <t>Male</t>
  </si>
  <si>
    <t>x</t>
  </si>
  <si>
    <t>Flávio Mendes Aidar</t>
  </si>
  <si>
    <t>Franklin Lee Feder</t>
  </si>
  <si>
    <t>American</t>
  </si>
  <si>
    <t>Glaisy Peres Domingues</t>
  </si>
  <si>
    <t>Female</t>
  </si>
  <si>
    <t>João Zeferino Ferreira Velloso Filho</t>
  </si>
  <si>
    <t>Luis Ermírio de Moraes</t>
  </si>
  <si>
    <t>Ricardo Rodrigues de Carvalho</t>
  </si>
  <si>
    <t>Sergio Ricardo Romani</t>
  </si>
  <si>
    <t>Independent members</t>
  </si>
  <si>
    <t>Age group</t>
  </si>
  <si>
    <t>Between 1 and 3 years</t>
  </si>
  <si>
    <t>Sustainability / ESG</t>
  </si>
  <si>
    <t>Between 3 and 5 years</t>
  </si>
  <si>
    <t>Over 5 years</t>
  </si>
  <si>
    <t>Sustainability and Capital Projects Committee</t>
  </si>
  <si>
    <t xml:space="preserve"> Age</t>
  </si>
  <si>
    <t xml:space="preserve"> Nationality</t>
  </si>
  <si>
    <t xml:space="preserve"> Gender</t>
  </si>
  <si>
    <t xml:space="preserve"> Non-executive role</t>
  </si>
  <si>
    <t xml:space="preserve"> Independent member</t>
  </si>
  <si>
    <t xml:space="preserve"> Represents minority groups</t>
  </si>
  <si>
    <t xml:space="preserve"> Nominated by the controlling shareholder</t>
  </si>
  <si>
    <t xml:space="preserve"> Serves on Boards of other organizations</t>
  </si>
  <si>
    <t>Member of the Board of Directors</t>
  </si>
  <si>
    <t xml:space="preserve"> Other mandates</t>
  </si>
  <si>
    <t xml:space="preserve"> Mining and Metals</t>
  </si>
  <si>
    <t xml:space="preserve"> Sustainability/ESG</t>
  </si>
  <si>
    <t xml:space="preserve"> Innovation</t>
  </si>
  <si>
    <t xml:space="preserve"> Finance</t>
  </si>
  <si>
    <t xml:space="preserve"> Risk and/or Audit</t>
  </si>
  <si>
    <t xml:space="preserve"> Legal</t>
  </si>
  <si>
    <t>Sônia Aparecida Consiglio</t>
  </si>
  <si>
    <r>
      <t xml:space="preserve">Member of the Board of Directors and Audit Committee and Chair of the ESG Committee at Vinci Partners; member of the Board of Directors at Ecorodovias; member of the ESG Committee at Citrosuco; vice-chair of the Board of Trustees at CDP LA; member of the Technical Board at Instituto Ekos Brasil; member of the Board of Trustees at Brasil Foundation. Sustainability instructor at the Brazilian Corporate Governance Institute (iBGC), FIA Business School and ABERJE. Columnist for </t>
    </r>
    <r>
      <rPr>
        <i/>
        <sz val="12"/>
        <color rgb="FF000000"/>
        <rFont val="Verdana"/>
        <family val="2"/>
      </rPr>
      <t>Valor Investe</t>
    </r>
    <r>
      <rPr>
        <sz val="12"/>
        <color rgb="FF000000"/>
        <rFont val="Verdana"/>
        <family val="2"/>
      </rPr>
      <t xml:space="preserve"> and radio broadcaster </t>
    </r>
    <r>
      <rPr>
        <i/>
        <sz val="12"/>
        <color rgb="FF000000"/>
        <rFont val="Verdana"/>
        <family val="2"/>
      </rPr>
      <t>NovaBrasil FM.</t>
    </r>
  </si>
  <si>
    <r>
      <rPr>
        <b/>
        <sz val="12"/>
        <color rgb="FF0FD2E7"/>
        <rFont val="Verdana bold"/>
      </rPr>
      <t>GRI 2-9</t>
    </r>
    <r>
      <rPr>
        <b/>
        <sz val="12"/>
        <color rgb="FF17D4E8"/>
        <rFont val="Verdana bold"/>
      </rPr>
      <t>.</t>
    </r>
    <r>
      <rPr>
        <b/>
        <sz val="12"/>
        <color rgb="FF113CEA"/>
        <rFont val="Verdana bold"/>
      </rPr>
      <t xml:space="preserve"> Governance structure and composition </t>
    </r>
  </si>
  <si>
    <t>Board Member Characteristics 2023</t>
  </si>
  <si>
    <t>Statutory Audit Committee</t>
  </si>
  <si>
    <t xml:space="preserve"> Member of the Board of Directors</t>
  </si>
  <si>
    <t>José Ecio Pereira da Costa Júnior</t>
  </si>
  <si>
    <t>Coordinator of the Audit Committee at Citrosuco. Also holds positions as a member of the Advisory Board of the Brazilian Institute of Finance Executives – Paraná Chapter (IBEF PR); sits on the Compliance and Audit Committee at Braskem S.A.; serves on the Audit Committee of Mobly S.A.; is a Board member at Princecampos Participações S.A.; and an Oversight Board member at Ser Educacional S.A. and Demercado Investimentos S.A.</t>
  </si>
  <si>
    <t>Sérgio Citeroni</t>
  </si>
  <si>
    <t>Lecturer in the MBA programs at FGV (Financial Management) and FIPECAFI (Controllership and Financial Management), teaching the course on Financial Statement Auditing.</t>
  </si>
  <si>
    <t>Remuneration &amp; People Committee</t>
  </si>
  <si>
    <t>Gilberto Lara Nogueira</t>
  </si>
  <si>
    <t>Member of the Remuneration &amp; People Committee at Citrosuco</t>
  </si>
  <si>
    <t>Finance Committee</t>
  </si>
  <si>
    <t>Andrea Cristina Ruschmann</t>
  </si>
  <si>
    <r>
      <rPr>
        <sz val="12"/>
        <color theme="1"/>
        <rFont val="Verdana"/>
        <family val="2"/>
      </rPr>
      <t>Startup investor, venture capital fund manager for high-impact investments, and consultant on energy efficiency projects.</t>
    </r>
    <r>
      <rPr>
        <sz val="12"/>
        <color theme="1"/>
        <rFont val="Verdana"/>
        <family val="2"/>
      </rPr>
      <t xml:space="preserve"> </t>
    </r>
    <r>
      <rPr>
        <sz val="12"/>
        <color theme="1"/>
        <rFont val="Verdana"/>
        <family val="2"/>
      </rPr>
      <t>Also a member of the Board of Directors at Verene Energia (Grupo CDPQ) and of the Board of Trustees at Télos.</t>
    </r>
    <r>
      <rPr>
        <sz val="12"/>
        <color theme="1"/>
        <rFont val="Verdana"/>
        <family val="2"/>
      </rPr>
      <t xml:space="preserve"> </t>
    </r>
  </si>
  <si>
    <r>
      <rPr>
        <b/>
        <sz val="12"/>
        <color rgb="FF0FD2E7"/>
        <rFont val="Verdana bold"/>
        <family val="2"/>
      </rPr>
      <t>GRI 2-16.</t>
    </r>
    <r>
      <rPr>
        <b/>
        <sz val="12"/>
        <color rgb="FF113CEA"/>
        <rFont val="Verdana bold"/>
        <family val="2"/>
      </rPr>
      <t xml:space="preserve"> Communication of critical concerns</t>
    </r>
  </si>
  <si>
    <r>
      <t xml:space="preserve">Critical concerns are communicated to the highest governance body through multiple formal and structured channels. These include: regular Executive Board meetings, internal and external audit reports, ongoing updates from senior management, earnings presentations, strategic reviews, regulatory and legal briefings, and </t>
    </r>
    <r>
      <rPr>
        <i/>
        <sz val="12"/>
        <color theme="1"/>
        <rFont val="Verdana"/>
        <family val="2"/>
      </rPr>
      <t>ad hoc</t>
    </r>
    <r>
      <rPr>
        <sz val="12"/>
        <color theme="1"/>
        <rFont val="Verdana"/>
        <family val="2"/>
      </rPr>
      <t xml:space="preserve"> written notifications. These mechanisms ensure that the Board of Directors and related committees are continuously informed of relevant matters that could impact CBA’s strategy and operations.
In 2024, 24 critical concerns were reported, across environmental, economic, governance, and strategic topics. Key concerns included:
Environmental: Tailings dam management, with two formal reports submitted.
Economic: Earnings presentations, discussed in eight meetings throughout the year.
Governance: Succession planning (1), risk management (2), internal controls (2), compliance (2), and internal audit (2).
Sustainability strategy: Integrated Annual Report (1), ESG topics (2), strategic planning (1), and industry analysis (1).
CBA handles these matters confidentially, while ensuring that they are reviewed in depth by the appropriate governance bodies. For instance, environmental concerns related to dam operations led to updates to operational policies and enhanced monitoring and control measures. Similarly, governance-related issues such as compliance and risk management are continuously monitored by dedicated committees and integrated into decision-making processes.
All communication methods are supported by documented evidence and formal agendas, ensuring transparency and traceability.</t>
    </r>
  </si>
  <si>
    <r>
      <rPr>
        <b/>
        <sz val="12"/>
        <color rgb="FF0FD2E7"/>
        <rFont val="Verdana bold"/>
        <family val="2"/>
      </rPr>
      <t>GRI 2-23</t>
    </r>
    <r>
      <rPr>
        <b/>
        <sz val="12"/>
        <color rgb="FF113CEA"/>
        <rFont val="Verdana bold"/>
        <family val="2"/>
      </rPr>
      <t>.</t>
    </r>
    <r>
      <rPr>
        <b/>
        <sz val="12"/>
        <color rgb="FF113CEA"/>
        <rFont val="Verdana bold"/>
        <family val="2"/>
      </rPr>
      <t xml:space="preserve"> </t>
    </r>
    <r>
      <rPr>
        <b/>
        <sz val="12"/>
        <color rgb="FF113CEA"/>
        <rFont val="Verdana bold"/>
        <family val="2"/>
      </rPr>
      <t>Policy commitments</t>
    </r>
  </si>
  <si>
    <t>CBA is committed to supporting internationally recognized initiatives and doing business responsibly and ethically at all levels. The Company is a signatory of the United Nations Global Compact and aligns with its Ten Principles in the areas of human rights, labor, environment, and anti-corruption. 
In 2021, CBA joined the Global Compact’s “100% Transparency” movement, which aims to strengthen transparency and integrity mechanisms within companies. In 2022, CBA became part of the industrial sector’s group of ambassadors, and in 2023, it received the Best Practices Award for Goal 5 (100% transparent whistleblowing channels). In 2024, CBA was recognized for having successfully and fully achieved Goal 4 (100% transparent compliance and governance structure). The Company has continued to make progress toward achieving the remaining goals and has reached a high level of maturity.
CBA is also committed to supporting the Sustainable Development Goals (SDGs), with related targets integrated into its corporate strategy. In human rights, the Company observes the principles of the Universal Declaration of Human Rights and the guidelines issued by the International Labor Organization (ILO), ensuring these commitments are translated into effective policies and practices throughout its operations and value chain. In terms of industry-specific initiatives, CBA follows guidelines issued by the International Aluminium Institute (IAI) on energy efficiency and sustainable practices in the aluminum sector.
To support these commitments, the Company has implemented widely disseminated policies, including its Code of Conduct, Human Rights Policy, and Anti-Corruption Policy, all approved by the Board of Directors. These policies apply not only to the Company itself but also extend across its value chain, including suppliers and business partners, who are required to adhere to CBA’s Supplier Code of Conduct.
These documents are publicly available through dedicated links on CBA’s website:
Code of Conduct: https://api.mziq.com/mzfilemanager/v2/d/73a23c6c-b1fd-4abb-beba-056de474f2ec/fdf05289-a392-bf5b-341d-6550cf2d1bcf?origin=1
Human Rights Policy: https://api.mziq.com/mzfilemanager/v2/d/73a23c6c-b1fd-4abb-beba-056de474f2ec/24bca1a3-ef8c-dc21-3fb4-ee61881074de?origin=1
Anti-Corruption Policy: https://api.mziq.com/mzfilemanager/v2/d/73a23c6c-b1fd-4abb-beba-056de474f2ec/0452b333-9b75-f82a-ffe3-3b33adb3946e?origin=1
Sustainability Policy: https://api.mziq.com/mzfilemanager/v2/d/73a23c6c-b1fd-4abb-beba-056de474f2ec/c7d224df-87ff-ab98-a4dc-ccd2d75a535a?origin=1</t>
  </si>
  <si>
    <r>
      <rPr>
        <b/>
        <sz val="12"/>
        <color rgb="FF0FD2E7"/>
        <rFont val="Verdana bold"/>
        <family val="2"/>
      </rPr>
      <t>GRI 2-24</t>
    </r>
    <r>
      <rPr>
        <b/>
        <sz val="12"/>
        <color rgb="FF17D4E8"/>
        <rFont val="Verdana bold"/>
      </rPr>
      <t>.</t>
    </r>
    <r>
      <rPr>
        <b/>
        <sz val="12"/>
        <color rgb="FF113CEA"/>
        <rFont val="Verdana bold"/>
        <family val="2"/>
      </rPr>
      <t xml:space="preserve"> Embedding policy commitments</t>
    </r>
  </si>
  <si>
    <r>
      <rPr>
        <sz val="12"/>
        <color rgb="FF000000"/>
        <rFont val="Verdana"/>
        <family val="2"/>
      </rPr>
      <t>The Board of Directors is responsible for oversight of CBA’s governance guidelines.</t>
    </r>
    <r>
      <rPr>
        <sz val="12"/>
        <color rgb="FF000000"/>
        <rFont val="Verdana"/>
        <family val="2"/>
      </rPr>
      <t xml:space="preserve"> </t>
    </r>
    <r>
      <rPr>
        <sz val="12"/>
        <color rgb="FF000000"/>
        <rFont val="Verdana"/>
        <family val="2"/>
      </rPr>
      <t>Responsibilities for implementing policy commitments are delegated by setting clear targets, assigning roles based on competencies, and establishing a structured monitoring system.</t>
    </r>
    <r>
      <rPr>
        <sz val="12"/>
        <color rgb="FF000000"/>
        <rFont val="Verdana"/>
        <family val="2"/>
      </rPr>
      <t xml:space="preserve"> </t>
    </r>
    <r>
      <rPr>
        <sz val="12"/>
        <color rgb="FF000000"/>
        <rFont val="Verdana"/>
        <family val="2"/>
      </rPr>
      <t>The Company fosters collaboration across all hierarchical levels, conducts regular performance reviews, and adjusts responsibilities as needed.</t>
    </r>
    <r>
      <rPr>
        <sz val="12"/>
        <color rgb="FF000000"/>
        <rFont val="Verdana"/>
        <family val="2"/>
      </rPr>
      <t xml:space="preserve"> </t>
    </r>
    <r>
      <rPr>
        <sz val="12"/>
        <color rgb="FF000000"/>
        <rFont val="Verdana"/>
        <family val="2"/>
      </rPr>
      <t>CBA embeds its commitments into its organizational strategies by incorporating them into operational policies and procedures, maintaining continuous monitoring and internal communication, performing due diligence, and evaluating impacts.</t>
    </r>
    <r>
      <rPr>
        <sz val="12"/>
        <color rgb="FF000000"/>
        <rFont val="Verdana"/>
        <family val="2"/>
      </rPr>
      <t xml:space="preserve"> </t>
    </r>
    <r>
      <rPr>
        <sz val="12"/>
        <color rgb="FF000000"/>
        <rFont val="Verdana"/>
        <family val="2"/>
      </rPr>
      <t>The Company also has a structured process in place to embed these commitments in its business relationships. This includes supplier screening, periodic audits, related contractual clauses, training programs, and continuous supply chain monitoring.</t>
    </r>
    <r>
      <rPr>
        <sz val="12"/>
        <color rgb="FF000000"/>
        <rFont val="Verdana"/>
        <family val="2"/>
      </rPr>
      <t xml:space="preserve"> </t>
    </r>
    <r>
      <rPr>
        <sz val="12"/>
        <color rgb="FF000000"/>
        <rFont val="Verdana"/>
        <family val="2"/>
      </rPr>
      <t>Internal training is key to implementing these commitments.</t>
    </r>
    <r>
      <rPr>
        <sz val="12"/>
        <color rgb="FF000000"/>
        <rFont val="Verdana"/>
        <family val="2"/>
      </rPr>
      <t xml:space="preserve"> </t>
    </r>
    <r>
      <rPr>
        <sz val="12"/>
        <color rgb="FF000000"/>
        <rFont val="Verdana"/>
        <family val="2"/>
      </rPr>
      <t>CBA provides mandatory training for both suppliers and contractors on its Code of Conduct, Anti-Corruption, Antitrust, Public Sector Engagement, and Compliance.</t>
    </r>
    <r>
      <rPr>
        <sz val="12"/>
        <color rgb="FF000000"/>
        <rFont val="Verdana"/>
        <family val="2"/>
      </rPr>
      <t xml:space="preserve"> </t>
    </r>
    <r>
      <rPr>
        <sz val="12"/>
        <color rgb="FF000000"/>
        <rFont val="Verdana"/>
        <family val="2"/>
      </rPr>
      <t>This training is delivered through e-learning and in-person sessions, covering all organizational levels, including senior leadership, employees, and strategic partners.</t>
    </r>
  </si>
  <si>
    <r>
      <rPr>
        <b/>
        <sz val="12"/>
        <color rgb="FF0FD2E7"/>
        <rFont val="Verdana bold"/>
        <family val="2"/>
      </rPr>
      <t>GRI 2-26</t>
    </r>
    <r>
      <rPr>
        <b/>
        <sz val="12"/>
        <color rgb="FF17D4E8"/>
        <rFont val="Verdana bold"/>
      </rPr>
      <t>.</t>
    </r>
    <r>
      <rPr>
        <b/>
        <sz val="12"/>
        <color rgb="FF113CEA"/>
        <rFont val="Verdana bold"/>
        <family val="2"/>
      </rPr>
      <t xml:space="preserve"> Mechanisms for seeking advice and raising concerns</t>
    </r>
  </si>
  <si>
    <t xml:space="preserve">To ensure that grievance mechanisms are effective, CBA provides regular communications on how to access and use its Ethics Hotline.
The channel is available online at https://canaldeetica.com.br/companhiabrasileiradealuminio or by phone at 0800 300 4535. It supports Portuguese, English, and Spanish. CBA uses an independent third-party platform to manage and receive complaints, with whistleblowers given the option to remain anonymous. The channel is accessible to both internal and external stakeholders.
The Company’s Code of Conduct expressly prohibits retaliation against whistleblowers who report in good faith. Investigations are conducted by the Internal Audit team, which reports findings to the Internal Audit Committee and the Ethics and Conduct Committee. In a 2024 internal survey, 90% of respondents stated they trust CBA’s Ethics Hotline.
</t>
  </si>
  <si>
    <t>Types of Concerns 2024</t>
  </si>
  <si>
    <t>Unsubstantiated</t>
  </si>
  <si>
    <t>Substantiated</t>
  </si>
  <si>
    <t>Insufficient data</t>
  </si>
  <si>
    <t>Under investigation</t>
  </si>
  <si>
    <t>Grand Total</t>
  </si>
  <si>
    <t>Respectful work environment</t>
  </si>
  <si>
    <t>Moral Harassment</t>
  </si>
  <si>
    <t>Noncompliance with internal policies and standards</t>
  </si>
  <si>
    <t>Favoritism</t>
  </si>
  <si>
    <t>Violation of labor laws</t>
  </si>
  <si>
    <t>Theft, robbery or misappropriation of materials</t>
  </si>
  <si>
    <t>Disciplinary Action</t>
  </si>
  <si>
    <t>Health &amp; Safety</t>
  </si>
  <si>
    <t>Internal Controls</t>
  </si>
  <si>
    <t>Conflicts of Interests</t>
  </si>
  <si>
    <t>Data, records, and financial reporting</t>
  </si>
  <si>
    <t>Fraud</t>
  </si>
  <si>
    <t>Regulatory violations</t>
  </si>
  <si>
    <t>Sexual harassment</t>
  </si>
  <si>
    <t>Environmental violations</t>
  </si>
  <si>
    <t>Financial</t>
  </si>
  <si>
    <t>Fraud / misrepresentation</t>
  </si>
  <si>
    <t>Destruction or damage of company property</t>
  </si>
  <si>
    <t>Information Technology</t>
  </si>
  <si>
    <t>Stakeholders</t>
  </si>
  <si>
    <t>Audit</t>
  </si>
  <si>
    <t>Physical assault</t>
  </si>
  <si>
    <t>Percentage of requests reviewed (%)</t>
  </si>
  <si>
    <r>
      <rPr>
        <b/>
        <sz val="12"/>
        <color rgb="FF17D4E8"/>
        <rFont val="Verdana bold"/>
      </rPr>
      <t>GRI 205-2.</t>
    </r>
    <r>
      <rPr>
        <b/>
        <sz val="12"/>
        <color rgb="FF113CEA"/>
        <rFont val="Verdana bold"/>
        <family val="2"/>
      </rPr>
      <t xml:space="preserve"> Communication and training on anti-corruption policies and procedures</t>
    </r>
  </si>
  <si>
    <t>Communication and training about anti-corruption policies and procedures</t>
  </si>
  <si>
    <t/>
  </si>
  <si>
    <t>Percentage</t>
  </si>
  <si>
    <t>Employees informed about anti-corruption policies and practices</t>
  </si>
  <si>
    <t>Employees trained - Code of Conduct</t>
  </si>
  <si>
    <t>Employees identified for training - Anti-corruption</t>
  </si>
  <si>
    <t>Employees trained - Anti-corruption</t>
  </si>
  <si>
    <t>Total number of governance body members</t>
  </si>
  <si>
    <t>Governance body members that have received training on anti-corruption</t>
  </si>
  <si>
    <r>
      <rPr>
        <b/>
        <sz val="10"/>
        <color rgb="FF000000"/>
        <rFont val="Verdana"/>
        <family val="2"/>
      </rPr>
      <t>Note 1:</t>
    </r>
    <r>
      <rPr>
        <sz val="10"/>
        <color rgb="FF000000"/>
        <rFont val="Verdana"/>
        <family val="2"/>
      </rPr>
      <t xml:space="preserve"> This disclosure is inclusive of employees from all businesses and operations, including Niquelândia (GO), Barro Alto (GO) and Legado Verdes do Cerrado (GO). Some data began to be reported starting in 2022, which explains the absence of complete information for the years prior to that period.
</t>
    </r>
    <r>
      <rPr>
        <b/>
        <sz val="10"/>
        <color rgb="FF000000"/>
        <rFont val="Verdana"/>
        <family val="2"/>
      </rPr>
      <t xml:space="preserve">Note 2: </t>
    </r>
    <r>
      <rPr>
        <sz val="10"/>
        <color rgb="FF000000"/>
        <rFont val="Verdana"/>
        <family val="2"/>
      </rPr>
      <t xml:space="preserve">Code of Conduct training is intended for all CBA employees. Anti-Corruption training is targeted at pre-identified groups with greater exposure, such as Board members, advisory committees, Directors, Managers, Coordinators, Consultants, and Analysts from critical areas.
</t>
    </r>
    <r>
      <rPr>
        <b/>
        <sz val="10"/>
        <color rgb="FF000000"/>
        <rFont val="Verdana"/>
        <family val="2"/>
      </rPr>
      <t>Note 3:</t>
    </r>
    <r>
      <rPr>
        <sz val="10"/>
        <color rgb="FF000000"/>
        <rFont val="Verdana"/>
        <family val="2"/>
      </rPr>
      <t xml:space="preserve"> Governance bodies include members of the Board of Directors and its advisory Committees.</t>
    </r>
  </si>
  <si>
    <r>
      <rPr>
        <b/>
        <sz val="12"/>
        <color rgb="FF17D4E8"/>
        <rFont val="Verdana bold"/>
      </rPr>
      <t>GRI 205-2.</t>
    </r>
    <r>
      <rPr>
        <b/>
        <sz val="12"/>
        <color rgb="FF113CEA"/>
        <rFont val="Verdana bold"/>
      </rPr>
      <t xml:space="preserve"> Communication and training on anti-corruption policies and procedures </t>
    </r>
  </si>
  <si>
    <t>Training and communication on anti-corruption, broken down by employee category</t>
  </si>
  <si>
    <t>Employees requiring training on the Code of Conduct and Anti-corruption</t>
  </si>
  <si>
    <t>Informed</t>
  </si>
  <si>
    <t>Trained – Code of Conduct</t>
  </si>
  <si>
    <t>Trained – Anti-corruption</t>
  </si>
  <si>
    <t>Number of employees informed/trained</t>
  </si>
  <si>
    <t>% of employees informed/trained</t>
  </si>
  <si>
    <t xml:space="preserve">
Coordinator/Consultant
</t>
  </si>
  <si>
    <t xml:space="preserve">
Apprentices
</t>
  </si>
  <si>
    <t xml:space="preserve">
Interns
</t>
  </si>
  <si>
    <t xml:space="preserve">
Total
</t>
  </si>
  <si>
    <r>
      <rPr>
        <b/>
        <sz val="10"/>
        <color rgb="FF000000"/>
        <rFont val="Verdana"/>
        <family val="2"/>
      </rPr>
      <t xml:space="preserve">Note 1: </t>
    </r>
    <r>
      <rPr>
        <sz val="10"/>
        <color rgb="FF000000"/>
        <rFont val="Verdana"/>
        <family val="2"/>
      </rPr>
      <t xml:space="preserve">This disclosure is inclusive of employees from all businesses and operations, including Niquelândia (GO), Barro Alto (GO) and Legado Verdes do Cerrado (GO). Employee category data began to be systematically reported starting in 2023, and for this reason, there is no information available for previous years.
</t>
    </r>
    <r>
      <rPr>
        <b/>
        <sz val="10"/>
        <color rgb="FF000000"/>
        <rFont val="Verdana"/>
        <family val="2"/>
      </rPr>
      <t>Note 2:</t>
    </r>
    <r>
      <rPr>
        <sz val="10"/>
        <color rgb="FF000000"/>
        <rFont val="Verdana"/>
        <family val="2"/>
      </rPr>
      <t xml:space="preserve"> Code of Conduct training is intended for all CBA employees, including apprentices and interns. Anti-Corruption training is targeted at roles with higher exposure: Board members, officers, general managers, managers, coordinators, consultants, and analysts from pre-identified functions. Anti-Corruption training data does not apply to operational roles, apprentices, or interns.</t>
    </r>
  </si>
  <si>
    <r>
      <t>CBA-16.</t>
    </r>
    <r>
      <rPr>
        <b/>
        <sz val="12"/>
        <color rgb="FF113CEA"/>
        <rFont val="Verdana bold"/>
      </rPr>
      <t xml:space="preserve"> Corporate risk governance</t>
    </r>
  </si>
  <si>
    <t>Name and position of risk owner</t>
  </si>
  <si>
    <t>Reporting line: person or committee to whom the risk owner reports</t>
  </si>
  <si>
    <t>Highest-ranking individual with dedicated responsibility for operational risk management (non-CEO)</t>
  </si>
  <si>
    <t>RENATO MAIA
Legal, Governance and Compliance VP</t>
  </si>
  <si>
    <t>LUCIANO ALVES (CBA CEO)</t>
  </si>
  <si>
    <t>Highest-ranking individual responsible for monitoring and auditing operational risk management performance (non-CEO)</t>
  </si>
  <si>
    <t>EMMANOEL SOARES
General Audit Manager</t>
  </si>
  <si>
    <t>Statutory Audit Committee (CAE)</t>
  </si>
  <si>
    <r>
      <rPr>
        <b/>
        <sz val="10"/>
        <color rgb="FF000000"/>
        <rFont val="Verdana"/>
        <family val="2"/>
      </rPr>
      <t>Note:</t>
    </r>
    <r>
      <rPr>
        <sz val="10"/>
        <color rgb="FF000000"/>
        <rFont val="Verdana"/>
        <family val="2"/>
      </rPr>
      <t xml:space="preserve"> CBA has a Risk Management Department that functionally reports to the Statutory Audit Committee, which in turn reports to the Board of Directors.</t>
    </r>
    <r>
      <rPr>
        <sz val="10"/>
        <color rgb="FF000000"/>
        <rFont val="Verdana"/>
        <family val="2"/>
      </rPr>
      <t xml:space="preserve"> </t>
    </r>
    <r>
      <rPr>
        <sz val="10"/>
        <color rgb="FF000000"/>
        <rFont val="Verdana"/>
        <family val="2"/>
      </rPr>
      <t>CBA’s Risk Management Policy is published on the Company’s Investor Relations website.</t>
    </r>
    <r>
      <rPr>
        <sz val="10"/>
        <color rgb="FF000000"/>
        <rFont val="Verdana"/>
        <family val="2"/>
      </rPr>
      <t xml:space="preserve"> </t>
    </r>
    <r>
      <rPr>
        <sz val="10"/>
        <color rgb="FF000000"/>
        <rFont val="Verdana"/>
        <family val="2"/>
      </rPr>
      <t>Roles and responsibilities related to risk management are based on the Three Lines Model developed by The Institute of Internal Auditors, as detailed in the organizational chart found in Chapter 7 of the policy (“Risk Management Responsibilities”).</t>
    </r>
  </si>
  <si>
    <r>
      <rPr>
        <b/>
        <sz val="12"/>
        <color rgb="FF0FD2E7"/>
        <rFont val="Verdana"/>
        <family val="2"/>
      </rPr>
      <t>CBA-17.</t>
    </r>
    <r>
      <rPr>
        <b/>
        <sz val="10"/>
        <color rgb="FF113CEA"/>
        <rFont val="Verdana"/>
        <family val="2"/>
      </rPr>
      <t xml:space="preserve"> </t>
    </r>
    <r>
      <rPr>
        <b/>
        <sz val="12"/>
        <color rgb="FF113CEA"/>
        <rFont val="Verdana"/>
        <family val="2"/>
      </rPr>
      <t>Emerging risks</t>
    </r>
  </si>
  <si>
    <t xml:space="preserve">Emerging Risk 1 </t>
  </si>
  <si>
    <t>Emerging Risk 2</t>
  </si>
  <si>
    <t xml:space="preserve">Risk designation </t>
  </si>
  <si>
    <t>New carbon taxes</t>
  </si>
  <si>
    <t>Cyber attacks</t>
  </si>
  <si>
    <t>Information Security</t>
  </si>
  <si>
    <t>Implementing new carbon pricing mechanisms and border taxes, such as the Brazilian Emissions Trading System (SBCE) and the Carbon Border Adjustment Mechanism (CBAM).</t>
  </si>
  <si>
    <r>
      <rPr>
        <sz val="12"/>
        <color theme="1"/>
        <rFont val="Verdana"/>
        <family val="2"/>
      </rPr>
      <t>Cyber threats, including phishing schemes, ransomware, DDoS attacks, or unpatched system vulnerabilities.</t>
    </r>
    <r>
      <rPr>
        <sz val="12"/>
        <color theme="1"/>
        <rFont val="Verdana"/>
        <family val="2"/>
      </rPr>
      <t xml:space="preserve"> </t>
    </r>
    <r>
      <rPr>
        <sz val="12"/>
        <color theme="1"/>
        <rFont val="Verdana"/>
        <family val="2"/>
      </rPr>
      <t>The increasing deployment of IoT devices and the high interconnectivity of critical systems heighten the Company’s exposure to cyber risks.</t>
    </r>
    <r>
      <rPr>
        <sz val="12"/>
        <color theme="1"/>
        <rFont val="Verdana"/>
        <family val="2"/>
      </rPr>
      <t xml:space="preserve"> </t>
    </r>
    <r>
      <rPr>
        <sz val="12"/>
        <color theme="1"/>
        <rFont val="Verdana"/>
        <family val="2"/>
      </rPr>
      <t>Potential consequences of a cyberattack include financial losses, operational disruptions, reputational damage, and unauthorized exposure of sensitive customer and company data.</t>
    </r>
    <r>
      <rPr>
        <sz val="12"/>
        <color theme="1"/>
        <rFont val="Verdana"/>
        <family val="2"/>
      </rPr>
      <t xml:space="preserve"> </t>
    </r>
  </si>
  <si>
    <t>Business impact</t>
  </si>
  <si>
    <t>New carbon taxes could raise production costs and regulatory burdens, along with exposure to fines in cases of noncompliance. In 2024, this risk resulted in costs related to consulting services to support compliance with the European CBAM. Long-term costs related to the Brazilian Emissions Trading System (SBCE) and the Carbon Border Adjustment Mechanism (CBAM) are estimated at R$130 million, while short- and medium-term impacts are projected at R$50 million. These figures include additional investments in decarbonization initiatives across the Company’s operations.</t>
  </si>
  <si>
    <t>This is classified as an “Extreme” risk because it has the potential to cause partial or complete disruption of critical operational and production systems, missed customer deadlines, information breaches, loss of data integrity, and reputational damage with the market and shareholders. Moreover, non-compliance with ANEEL (Brazilian power sector regulator) and ONS (the National Grid Operator) requirements may lead to penalties, fines, or even the suspension of operations at CBA’s power plants.</t>
  </si>
  <si>
    <t>Mitigation measures</t>
  </si>
  <si>
    <t>Monitoring developments in carbon pricing mechanisms across markets; defining and applying an internal carbon price in strategic areas; investing in low-carbon projects across the value chain; and implementing readiness measures to ensure compliance and proper reporting in regulated markets.</t>
  </si>
  <si>
    <t xml:space="preserve">In addition to existing controls managed by TIVIT and Saftware, CBA’s Information Security team is investing in new technology to mitigate risks, developing Information Security procedures, and improving cybersecurity infrastructure across CBA operations and power plants. Currently, CBA has a Disaster Recovery Plan (DRP) for its corporate systems (VSA), as well as contingency protocols for portions of its infrastructure. A comprehensive DRP covering all CBA environments is under development and scheduled for completion by 2025. </t>
  </si>
  <si>
    <t>Methodology for assessing emerging risks</t>
  </si>
  <si>
    <t xml:space="preserve">CBA’s risk management methodology aligns with ISO 31000 and the COSO Enterprise Risk Management Framework. Emerging risks follow the same identification, review, assessment, response, and monitoring process as for other corporate risks, with annual reviews. This process applies to all operational sites across the Energy, Primary Products, Downstream, and Nickel businesses. </t>
  </si>
  <si>
    <t>The level at which they are monitored</t>
  </si>
  <si>
    <t>Risks are mapped and validated by Risk Owners, who are always Executives or direct reports to the CEO. Annually, CBA’s Risk Map, containing a complete risk portfolio, is presented at the Executive Board meeting, and high and critical risks are brought for validation by the Audit and Risk Committee, while critical risks are brought for validation by the Board of Directors.</t>
  </si>
  <si>
    <r>
      <rPr>
        <b/>
        <sz val="12"/>
        <color rgb="FF0FD2E7"/>
        <rFont val="Verdana"/>
        <family val="2"/>
      </rPr>
      <t>CBA-28.</t>
    </r>
    <r>
      <rPr>
        <b/>
        <sz val="12"/>
        <color rgb="FF113CEA"/>
        <rFont val="Verdana"/>
        <family val="2"/>
      </rPr>
      <t xml:space="preserve"> </t>
    </r>
    <r>
      <rPr>
        <b/>
        <sz val="12"/>
        <color rgb="FF113CEA"/>
        <rFont val="Verdana"/>
        <family val="2"/>
      </rPr>
      <t>Return on investment in natural capital</t>
    </r>
  </si>
  <si>
    <t>Financial data for enterprise-wide or business-specific projects and programs (R$)</t>
  </si>
  <si>
    <t>Capital expenditure</t>
  </si>
  <si>
    <t>Operating expenses</t>
  </si>
  <si>
    <t>Total expenditure (capital expenditure + operating expenses)</t>
  </si>
  <si>
    <t>Economies (cost savings, revenue, tax incentives, etc.)</t>
  </si>
  <si>
    <r>
      <rPr>
        <b/>
        <sz val="10"/>
        <color rgb="FF000000"/>
        <rFont val="Verdana"/>
        <family val="2"/>
      </rPr>
      <t>Note 1</t>
    </r>
    <r>
      <rPr>
        <sz val="10"/>
        <color rgb="FF000000"/>
        <rFont val="Verdana"/>
        <family val="2"/>
      </rPr>
      <t xml:space="preserve">: This disclosure includes the Aluminum and Energy businesses. The economies considered in this disclosure are revenue streams from the sale of co-products and slag.
</t>
    </r>
    <r>
      <rPr>
        <b/>
        <sz val="10"/>
        <color rgb="FF000000"/>
        <rFont val="Verdana"/>
        <family val="2"/>
      </rPr>
      <t>Note 2:</t>
    </r>
    <r>
      <rPr>
        <sz val="10"/>
        <color rgb="FF000000"/>
        <rFont val="Verdana"/>
        <family val="2"/>
      </rPr>
      <t xml:space="preserve"> Until 2022, the “Economies” data covered only the Alumínio plant (SP), and starting in 2023, they included data from Metalex and Itapissuma, which explains the significant increase.</t>
    </r>
  </si>
  <si>
    <r>
      <rPr>
        <b/>
        <sz val="12"/>
        <color rgb="FF0FD2E7"/>
        <rFont val="Verdana"/>
        <family val="2"/>
      </rPr>
      <t>CBA-30.</t>
    </r>
    <r>
      <rPr>
        <b/>
        <sz val="12"/>
        <color rgb="FF113CEA"/>
        <rFont val="Verdana"/>
        <family val="2"/>
      </rPr>
      <t xml:space="preserve"> </t>
    </r>
    <r>
      <rPr>
        <b/>
        <sz val="12"/>
        <color rgb="FF113CEA"/>
        <rFont val="Verdana"/>
        <family val="2"/>
      </rPr>
      <t>Customer satisfaction measurement</t>
    </r>
  </si>
  <si>
    <t>CBA monitors and sets quantitative targets to improve customer satisfaction, with targets and results communicated externally. CBA measures customer satisfaction using the relevant unit of measure. The most recent survey was conducted in 2021 and published in 2022.
A new survey is planned for 2025. As part of its strategy, the Company carries out a Customer Satisfaction Survey every three years to inform CBA’s customer satisfaction index. Regardless of how the survey is conducted, the primary focus is to identify and document the key reasons for customer satisfaction and/or dissatisfaction, in order to provide inputs for continuous improvement in products and solutions and in service to strategic customers.</t>
  </si>
  <si>
    <t>~ 22 million m³</t>
  </si>
  <si>
    <t>~ 11 million m³</t>
  </si>
  <si>
    <r>
      <rPr>
        <b/>
        <sz val="12"/>
        <color rgb="FF0FD2E7"/>
        <rFont val="Verdana bold"/>
        <family val="2"/>
      </rPr>
      <t>CBA-15.</t>
    </r>
    <r>
      <rPr>
        <b/>
        <sz val="12"/>
        <color rgb="FF113CEA"/>
        <rFont val="Verdana bold"/>
        <family val="2"/>
      </rPr>
      <t xml:space="preserve"> Average tenure of Board members</t>
    </r>
  </si>
  <si>
    <t>*This figure reflects the tenure of the eight current directors (based on the start of their first tenure as listed in CBA’s Reference Form):
Luis Ermirio de Moraes: 9.75 years;
Eduardo Borges: 9.75 years;
Franklin Feder: 7.75 years;
Glaisy Domingues: 4.75 years;
Sergio Romani: 3.33 years;
Ricardo Carvalho: 1.5 years
João Velloso: 0.5 year;
Flavio Aidar: 0.166 year.</t>
  </si>
  <si>
    <t>Tenure*</t>
  </si>
  <si>
    <r>
      <t>CBA-23.</t>
    </r>
    <r>
      <rPr>
        <b/>
        <sz val="12"/>
        <color rgb="FF113CEA"/>
        <rFont val="Verdana bold"/>
      </rPr>
      <t xml:space="preserve"> KPIs for supplier screening</t>
    </r>
  </si>
  <si>
    <r>
      <t xml:space="preserve">CBA-24. </t>
    </r>
    <r>
      <rPr>
        <b/>
        <sz val="10"/>
        <color rgb="FF0000FF"/>
        <rFont val="Verdana"/>
        <family val="2"/>
      </rPr>
      <t>KPIs for supplier assessment and development</t>
    </r>
  </si>
  <si>
    <t>N.A</t>
  </si>
  <si>
    <r>
      <rPr>
        <b/>
        <sz val="10"/>
        <color rgb="FF000000"/>
        <rFont val="Verdana"/>
        <family val="2"/>
      </rPr>
      <t xml:space="preserve">Note 2: </t>
    </r>
    <r>
      <rPr>
        <sz val="10"/>
        <color rgb="FF000000"/>
        <rFont val="Verdana"/>
        <family val="2"/>
      </rPr>
      <t>CBA made no contributions to political parties or candidates, as these are prohibited by Brazilian Law no. 13.165/2015 and by the Company’s Code of Conduct. CBA's contributions are exclusively directed to trade associations, with regular oversight of meeting agendas and discussions through minutes reviews. CBA supports the following three associations: Brazilian Aluminum Association, Brazilian Association of Self-Produced Energy Investors, and the Brazilian Association of Large Industrial Energy Consumers and Free Consumers. In 2024, total spending amounted to R$ 3,523,427.20.</t>
    </r>
    <r>
      <rPr>
        <sz val="10"/>
        <color rgb="FF0FD2E7"/>
        <rFont val="Verdana"/>
        <family val="2"/>
      </rPr>
      <t xml:space="preserve"> (GRI 415-1)
</t>
    </r>
    <r>
      <rPr>
        <b/>
        <sz val="10"/>
        <rFont val="Verdana"/>
        <family val="2"/>
      </rPr>
      <t>Note 3:</t>
    </r>
    <r>
      <rPr>
        <sz val="10"/>
        <rFont val="Verdana"/>
        <family val="2"/>
      </rPr>
      <t xml:space="preserve"> The year 2022 was the first in which internal control over the amount paid to associations was effectively implemented
</t>
    </r>
    <r>
      <rPr>
        <b/>
        <sz val="10"/>
        <rFont val="Verdana"/>
        <family val="2"/>
      </rPr>
      <t>Note 4:</t>
    </r>
    <r>
      <rPr>
        <sz val="10"/>
        <rFont val="Verdana"/>
        <family val="2"/>
      </rPr>
      <t xml:space="preserve"> The indicator data has been adjusted for the years 2021 and 2022</t>
    </r>
    <r>
      <rPr>
        <b/>
        <sz val="10"/>
        <rFont val="Verdana"/>
        <family val="2"/>
      </rPr>
      <t xml:space="preserve">		</t>
    </r>
    <r>
      <rPr>
        <b/>
        <sz val="10"/>
        <color rgb="FF000000"/>
        <rFont val="Verdana"/>
        <family val="2"/>
      </rPr>
      <t xml:space="preserve">	 </t>
    </r>
  </si>
  <si>
    <r>
      <rPr>
        <b/>
        <sz val="12"/>
        <color rgb="FF17D4E8"/>
        <rFont val="Verdana bold"/>
      </rPr>
      <t>CBA-55.</t>
    </r>
    <r>
      <rPr>
        <b/>
        <sz val="12"/>
        <color rgb="FF113CEA"/>
        <rFont val="Verdana bold"/>
      </rPr>
      <t xml:space="preserve"> Waste Disposal</t>
    </r>
  </si>
  <si>
    <t>54.08</t>
  </si>
  <si>
    <t>2024 target</t>
  </si>
  <si>
    <t>Itens avaliados</t>
  </si>
  <si>
    <r>
      <t>CBA-77.</t>
    </r>
    <r>
      <rPr>
        <b/>
        <sz val="12"/>
        <color rgb="FF113CEA"/>
        <rFont val="Verdana"/>
        <family val="2"/>
      </rPr>
      <t xml:space="preserve"> Risk Management Processes</t>
    </r>
  </si>
  <si>
    <t>Assessed itens</t>
  </si>
  <si>
    <t>Risk Review</t>
  </si>
  <si>
    <t>Risk Exposure</t>
  </si>
  <si>
    <t>Risk Management Process Audit</t>
  </si>
  <si>
    <t>Risk Culture</t>
  </si>
  <si>
    <r>
      <t>CBA's Risk Management process consists of activities to identify, analyze, assess, treat, monitor, comunicate and record potential events or situations that may impact the achievement of the company's objectives. 
 - The risk identification stage involves seeking, recognizing, and describing risks based on the context established and supported by communication and consultation with internal and external stakeholders. The goal is to produce a comprehensive list of risks—including causes, sources, and events—that may affect the achievement of the objectives defined during the context-setting stage. Risk identification must occur at least once a year.</t>
    </r>
    <r>
      <rPr>
        <b/>
        <sz val="12"/>
        <color theme="1"/>
        <rFont val="Verdana"/>
        <family val="2"/>
      </rPr>
      <t xml:space="preserve"> </t>
    </r>
    <r>
      <rPr>
        <sz val="12"/>
        <color theme="1"/>
        <rFont val="Verdana"/>
        <family val="2"/>
      </rPr>
      <t xml:space="preserve">
- The risk analysis stage aims to understand the nature of each risk and determine its Risk Level, providing the basis for evaluation and decisions regarding risk treatment. The result of the analysis is tho assign, for each risk, a classification for both the likelihood and the impact, this combination will define the overall Risk Level. Risk analyses must be carried out at least annually.
- The risk evaluation stage supports decision-making based on the results of the risk analysis, helping to determine which risks require treatment and the priority for implementing such treatment. This step involves comparing the Risk Level with the risk criteria defined during the context-setting phase to determine whether the risk or its magnitude is acceptable or tolerable, or if treatment is required. This step should also take place at least once a year.
- The risk treatment stage focuses on selecting and implementing measures to address the risks, including the development of treatment plans that, once implemented, result in new controls or the modification of existing ones. 
- Monitoring and critical analyses activities are conducted to: (i) detect changes in the internal and external context that may require revisions to current treatments or priorities and lead to the identification of emerging risks; (ii) gather additional information to improve the risk management policy, framework, and process; analyze events (including “near misses”), changes, trends, successes, and failures and learn from them; and (iii) ensure that controls are effective and efficient in both design and operation. During monitoring, it should be verified whether the actions defined in the risk treatment plans are being implemented and, respecting the time required for them to achieve their intended outcomes</t>
    </r>
    <r>
      <rPr>
        <b/>
        <sz val="12"/>
        <color theme="1"/>
        <rFont val="Verdana"/>
        <family val="2"/>
      </rPr>
      <t xml:space="preserve">
-</t>
    </r>
    <r>
      <rPr>
        <sz val="12"/>
        <color theme="1"/>
        <rFont val="Verdana"/>
        <family val="2"/>
      </rPr>
      <t>The risk registration and reporting stage consists of activities carried out throughout the entire Risk Management process. It involves the continuous recording and sharing of information related to identified risks and their respective treatments with all those involved in the process. The reporting must be clear, objective, relevant, consistent, and timely, so that the risks and their treatments are known by everyone who works with the Risk Management process. The information must be accessible to Stakeholders so that those involved have a clear understanding of their roles and responsibilities, as well as a solid foundation to act efficiently and effectively within the process.</t>
    </r>
    <r>
      <rPr>
        <b/>
        <sz val="12"/>
        <color theme="1"/>
        <rFont val="Verdana"/>
        <family val="2"/>
      </rPr>
      <t xml:space="preserve"> </t>
    </r>
    <r>
      <rPr>
        <sz val="12"/>
        <color theme="1"/>
        <rFont val="Verdana"/>
        <family val="2"/>
      </rPr>
      <t xml:space="preserve">
The Company has a document outlining the procedures of the Risk Management area, which describes the rationale used to calculate CBA’s risk appetite and how it is applied in the calculation of the financial impact of risks. </t>
    </r>
  </si>
  <si>
    <t>At least annually, CBA's risks undergo a identification, analyses and assessment process carried out by the area responsible for the risk, as well as a review of risk appetite conducted by the risk management area, as indicated in the Risk Management Policy</t>
  </si>
  <si>
    <t>The risk management process undergoes an internal audit every 3 years. The most recent was conducted in June, 2024. The actions identified in this process have already been implemented</t>
  </si>
  <si>
    <t>In 2024, four communications with the risk management theme were prepared and sent to all CBA's employees, as well as published in the internal platform Workplace. The communications covered the following topics:
- Risk Management | Understand the importance of this process and its areas of focus
- Risk Management | Know what is your role in this process
- Risk Management | Know the Business Continuity Management
- Risk Management | Get to know more about Crises and Business Continuity Management</t>
  </si>
  <si>
    <r>
      <rPr>
        <b/>
        <sz val="12"/>
        <color rgb="FF17D4E8"/>
        <rFont val="Verdana"/>
        <family val="2"/>
      </rPr>
      <t>CBA-78.</t>
    </r>
    <r>
      <rPr>
        <b/>
        <sz val="12"/>
        <color rgb="FF113CEA"/>
        <rFont val="Verdana"/>
        <family val="2"/>
      </rPr>
      <t xml:space="preserve"> Labor Practices Programs</t>
    </r>
  </si>
  <si>
    <t>Adequate wages</t>
  </si>
  <si>
    <t>Monitor working hours and overtime</t>
  </si>
  <si>
    <t>Gender pay gap monitoring</t>
  </si>
  <si>
    <t>Social protection coverage</t>
  </si>
  <si>
    <t>Paid leave</t>
  </si>
  <si>
    <t>CBA conducts remuneration studies with benchmark companies in the market, ensuring alignment with the market practices and CBA's Remuneration Policy</t>
  </si>
  <si>
    <t xml:space="preserve">Overtime hours at CBA are carried out in accordance with the Collective Labor Agreement and are tracked through an electronic time management system. Overtime hours must be approved by managers, and employees have full access to their time records for consultation.
</t>
  </si>
  <si>
    <t>Engagement with the labor union</t>
  </si>
  <si>
    <t>CBA recognizes labor unions as representatives of workers and respects employees' right to union membership, with all employees covered by the negotiated collective agreements. The company also complies with labor regulations in accordance with national laws and agreements established with local unions.</t>
  </si>
  <si>
    <t>CBA's Salary Transparency Report is available on the company's website. It is published by the government and updated every six months. The Fixed Remuneration Policy is based on job responsibilities and employees' experience, as described in the Annual Sustainability Report.</t>
  </si>
  <si>
    <t>CBA offers an integrative health program structured around three pillars: mental health, financial health and physical health. One of the program's foundations is quality of life and well-being, aiming to strengthen the connection between employees and the company, For further details about the program, please refer to the Annual Sustainability Report</t>
  </si>
  <si>
    <t>The right to paid leave is assured by the Consolidation of Labor Laws (CLT), and the Collective Labor Agreement (ACT). Management and payment processing are carried out through an integrated personnel control system.</t>
  </si>
  <si>
    <t>Purpose</t>
  </si>
  <si>
    <t>Mental health (happiness and stress)</t>
  </si>
  <si>
    <t>Job Satisfaction</t>
  </si>
  <si>
    <r>
      <t>CBA uses the GPTW survey to assess employee satisfaction. In 2024, the company once again received the "</t>
    </r>
    <r>
      <rPr>
        <i/>
        <sz val="12"/>
        <rFont val="Verdana"/>
        <family val="2"/>
      </rPr>
      <t>Great Place to Work (GPTW)"</t>
    </r>
    <r>
      <rPr>
        <sz val="12"/>
        <rFont val="Verdana"/>
        <family val="2"/>
      </rPr>
      <t xml:space="preserve"> certification, which is based on an analysis of various aspects of employees' relationships with the work environment. The survey methodology behind the Best Companies to Work For™ ranking is the result of a thorough process of listening to employees, which has reached thousands of people around the world since the 1980s. The questionnaire covers several aspects of the employee experience in the workplace (development, leadership, communication, recognition, benefits and many others) and based on their perceptions, the company receives a score. The survey includes 63 statements rated on a Likert scale, ranging from 'never true' to 'always true'. These statements are grouped into five dimensions that make up the GPTW Trust Index, which measures overall employee satisfaction.</t>
    </r>
  </si>
  <si>
    <t>Based on GPTW’s methodology, the CBA 2024 Climate Survey identified 'Purpose' as one of the six main engagement drivers. Purpose is considered an essential pillar for connecting employees to the company’s goals and strengthening their sense of belonging.
Recognition – feeling valued for one's contributions.
Autonomy – having the freedom to make decisions and act responsibly.
Fairness – perceiving equity in relationships and processes.
Achievement – seeing progress and accomplishments at work.
Purpose – understanding the impact of one’s work and its connection to something greater.
Relationships – building positive and trusting connections with colleagues and leaders.
When people understand the 'why' behind what they do, they become more engaged, innovate with greater confidence, and help create healthier work environments.</t>
  </si>
  <si>
    <r>
      <t xml:space="preserve">In 2024, CBA was recognized with the GPTW Mental Health Certification. This certification acknowledges companies that prioritize the mental health of their employees and strive to enhance psychological safety in the workplace. CBA's organizational climate survey revealed that 89% of participants recognize the company's commitment to their well-being, reflecting the impact of initiatives in this area. In comparison, the average among the Top 500 companies is 81%.
</t>
    </r>
    <r>
      <rPr>
        <b/>
        <sz val="12"/>
        <rFont val="Verdana"/>
        <family val="2"/>
      </rPr>
      <t>Methodology:</t>
    </r>
    <r>
      <rPr>
        <sz val="12"/>
        <rFont val="Verdana"/>
        <family val="2"/>
      </rPr>
      <t xml:space="preserve"> Mental health at work is assessed based on this six essential pillars: Relationship, Autonomy, Fairness, Purpose, Recognition, and Achievement. These pillars are mapped through natural language analysis of open-ended comments from organizational climate surveys.
</t>
    </r>
    <r>
      <rPr>
        <b/>
        <sz val="12"/>
        <rFont val="Verdana"/>
        <family val="2"/>
      </rPr>
      <t>Tools and Indicators</t>
    </r>
    <r>
      <rPr>
        <sz val="12"/>
        <rFont val="Verdana"/>
        <family val="2"/>
      </rPr>
      <t xml:space="preserve">
- Thematic Heatmap: Maps key topics based on the spontaneity and emotional tone of comments.
- Emotional Well-being Index: A score from 0 to 100 that reflects the emotional state of the team.
- Thought Focus: Evaluates whether the team is more focused on the past (reflection) or the future (planning).
- Emotional DNA: Measures personality traits based on the Big Five model.
- Engagement Pillars: Assesses the importance of each pillar for team engagement.
</t>
    </r>
    <r>
      <rPr>
        <b/>
        <sz val="12"/>
        <rFont val="Verdana"/>
        <family val="2"/>
      </rPr>
      <t>Expected Impact</t>
    </r>
    <r>
      <rPr>
        <sz val="12"/>
        <rFont val="Verdana"/>
        <family val="2"/>
      </rPr>
      <t xml:space="preserve">
- Work environments with higher emotional well-being can have up to 40% fewer cases of burnout and 25% higher productivity.
- The methodology aims not only to address symptoms but also to identify and reverse triggers of toxic environments.</t>
    </r>
  </si>
  <si>
    <r>
      <rPr>
        <b/>
        <sz val="12"/>
        <color rgb="FF17D4E8"/>
        <rFont val="Verdana bold"/>
      </rPr>
      <t>GRI 2-18.</t>
    </r>
    <r>
      <rPr>
        <b/>
        <sz val="12"/>
        <color rgb="FF113CEA"/>
        <rFont val="Verdana bold"/>
      </rPr>
      <t xml:space="preserve"> Evaluating the highest governance body's performance | CBA-14. Effectiveness of the Board 							</t>
    </r>
  </si>
  <si>
    <r>
      <rPr>
        <b/>
        <sz val="12"/>
        <color rgb="FF17D4E8"/>
        <rFont val="Verdana"/>
        <family val="2"/>
      </rPr>
      <t xml:space="preserve">GRI 2-9. </t>
    </r>
    <r>
      <rPr>
        <b/>
        <sz val="12"/>
        <color rgb="FF113CEA"/>
        <rFont val="Verdana"/>
        <family val="2"/>
      </rPr>
      <t xml:space="preserve">Governance structure and composition | </t>
    </r>
    <r>
      <rPr>
        <b/>
        <sz val="12"/>
        <color rgb="FF17D4E8"/>
        <rFont val="Verdana"/>
        <family val="2"/>
      </rPr>
      <t>GRI 2-11.</t>
    </r>
    <r>
      <rPr>
        <b/>
        <sz val="12"/>
        <color rgb="FF113CEA"/>
        <rFont val="Verdana"/>
        <family val="2"/>
      </rPr>
      <t xml:space="preserve"> Chair of the highest governance body</t>
    </r>
  </si>
  <si>
    <r>
      <t>CBA-79.</t>
    </r>
    <r>
      <rPr>
        <b/>
        <sz val="12"/>
        <color rgb="FF113CEA"/>
        <rFont val="Verdana"/>
        <family val="2"/>
      </rPr>
      <t xml:space="preserve"> Sustainable Revenue</t>
    </r>
  </si>
  <si>
    <t>Revenue from Aluminium and Energy Business division</t>
  </si>
  <si>
    <t>Percentage of sustainable revenues</t>
  </si>
  <si>
    <t>Sustainable revenue</t>
  </si>
  <si>
    <t>Total revenue</t>
  </si>
  <si>
    <r>
      <rPr>
        <b/>
        <sz val="12"/>
        <color theme="1"/>
        <rFont val="Verdana"/>
        <family val="2"/>
      </rPr>
      <t xml:space="preserve">Note: </t>
    </r>
    <r>
      <rPr>
        <sz val="12"/>
        <color theme="1"/>
        <rFont val="Verdana"/>
        <family val="2"/>
      </rPr>
      <t>CBA began monitoring its sustainable revenue in 2022; therefore, there is no data available for the year 2021.</t>
    </r>
  </si>
  <si>
    <r>
      <rPr>
        <b/>
        <sz val="12"/>
        <color rgb="FF17D4E8"/>
        <rFont val="Verdana bold"/>
      </rPr>
      <t xml:space="preserve">CBA-80. </t>
    </r>
    <r>
      <rPr>
        <b/>
        <sz val="12"/>
        <color rgb="FF113CEA"/>
        <rFont val="Verdana bold"/>
      </rPr>
      <t>Social Mine Closure Programs</t>
    </r>
  </si>
  <si>
    <t>Social baseline studies</t>
  </si>
  <si>
    <t>Mine closure planning prior to mine development</t>
  </si>
  <si>
    <t>Local capacity development during mine operation</t>
  </si>
  <si>
    <t>Closure-focused stakeholder engagement</t>
  </si>
  <si>
    <t>Social closure impact assessment in the run-up to closure</t>
  </si>
  <si>
    <t>Social closure plans</t>
  </si>
  <si>
    <t>Closure related mitigation plans</t>
  </si>
  <si>
    <t>CBA invests in responsible practices in its operations and in its relationships with various stakeholders, especially the communities where its units are located. Aiming to understand the dynamics of relationships among local actors and identify opportunities for socio-environmental engagement, the company conducts territorial characterization, analyzing impacts, opportunities, and topics related to its operations. CBA also develops initiatives to promote local development, using methodologies that help strengthen public policies, mitigate operational impacts, and generate positive outcomes for both the community and the company. Through active participation, social dialogue, and the formation of collaborative networks, it encourages the engagement of citizens, third-sector representatives, and community leaders, strengthening alliances that promote the socio-environmental and economic transformation of the territories.</t>
  </si>
  <si>
    <t>The company has two types of Mine Closure Plans: one for mine areas and another for structural areas (UTM and support structures). At CBA’s mines, Progressive Mine Closure is carried out, meaning extraction and rehabilitation of the area are performed successively. This phase of closing the mining areas involves the environmental recovery of mined areas and returning them to the surface owner (landowner) with ecologically similar conditions to those before the activity began. The future use of the area, after the completion of all mining activities, is defined holistically, involving the closure plan of the entire project. Therefore, all installed infrastructure will be dismantled, and the areas previously occupied will be reshaped and revegetated with native species, restoring the region's typical ecosystem.
It is also worth mentioning that CBA has a partnership with the Federal University of Viçosa (UFV) to carry out the environmental recovery of its mining areas. The closure phase lasts, on average, 36 months, with 12 months for area preparation and planting, and 24 months for monitoring, planting consolidation, final inspection, and handover of the area to the surface owner.</t>
  </si>
  <si>
    <t>According to ICMM (2019), engagement with both internal and external stakeholders must be carried out throughout the entire lifecycle of the operation. While the nature of engagement may vary across different phases, during the operational phase of a mine, it is essential to maintain a consistent and appropriate level of interaction from beginning to end. This includes initiatives such as dialogue activities, like the Participatory Socio-environmental Diagnosis conducted through the Environmental Education Program (PEA), and the Social Dialogue carried out by the Community Relations Working Group. It also encompasses social projects focused on economic development and income generation, such as the  Intermunicipal Association of Weavers of Santo Antônio do Rio Preto – Confisarp in Mirai, the introduction of fruit farming in São Sebastião da Vargem Alegre, and the Empreende Mulher program in Mirai, Muriaé, and São Sebastião da Vargem Alegre.
The Local Workforce Development Program is also noteworthy, it aims to qualify and train local workers to meet market demands and provide alternative sources of income and employment for the population. Targeted actions are implemented to build the capacity of local residents, addressing both regional needs and the job opportunities created by the Sustainable Bauxite Production Project in the Zona da Mata region.</t>
  </si>
  <si>
    <t>Encouraging local development and promoting initiatives focused on empowering communities are key principles of CBA's social engagement in Zona da Mata, Minas Gerais. Examples of this work include the Fruit Farming Inclusion Program and the Intermunicipal Association of Weavers of Santo Antônio do Rio Preto (Confisarp), both carried out in the surroundings of its mining operations. The first initiative received CBA's support from 2013 to 2022 as an alternative source of income for rural producers in São Sebastião da Vargem Alegre, through banana and grape cultivation. The program included planning activities, technical visits, planting, courses and workshops, market studies, proper equipment use, and other activities. It benefited more than 20 families through banana cultivation and 23 through grape cultivation. From 2018 to 2021, CBA also supported the Intermunicipal Association of Weavers of Santo Antônio do Rio Preto. The company contributed to the professionalization of the weavers through the ReDes program, an initiative by Instituto Votorantim in partnership with the Brazilian Social and Economic Development Bank (BNDES). The goal was to increase the income of the members, promote female empowerment, and improve quality of life. The program provided technical, financial, and management support, benefiting 22 women and resulting in an increase of more than 60% in their monthly income. CBA encourages and supports community-led projects that foster growth and transform local realities.
Aligned with CBA's social impact strategy focused on economic dynamism, the Empreende Mulher program, developed in partnership with Instituto Votorantim, aims to support female entrepreneurship and promote women’s representation and gender equity in the labor market, strengthening the sustainability of small businesses. The first edition took place in 2023 in the municipality of Alumínio (SP), training 30 women entrepreneurs, five of whom received seed capital and showed significant growth in their revenues. In 2024, the program was expanded to Zona da Mata (Minas Gerais), covering the municipalities of Miraí, Muriaé, and São Sebastião da Vargem Alegre.</t>
  </si>
  <si>
    <t>As outlined in Normative Resolution n° 214/2017 of the State Council for Environmental Policy (Copam), the Participatory Socioenvironmental Diagnosis (DSP) is a coordination and empowerment tool designed to identify, raise awareness, mobilize, and share responsibilities with social groups impacted by a given project. Its purpose is to build a collective understanding of the local reality by identifying strengths and challenges and proposing recommendations for improvement, taking into account the socioenvironmental impacts involved.
The DSP generates a database that guides and supports the development and implementation of the Environmental Education Program (PEA), which has been carried out by CBA since 2001. Based on the data collected through the DSP, it is possible to identify, in a collaborative and integrated manner, the socioenvironmental characteristics of the target audience within the Environmental Education Coverage Area (ABEA), including strengths, vulnerabilities, demands, and community perceptions regarding the operation. This enables the implementation of actions aligned with local needs and specificities.
In the social sphere, one of the highlights of the Community Development pillar is the Engaja Program, implemented since 2017 in the mining units of Zona da Mata, Minas Gerais. Focused on strengthening dialogue and monitoring risks and opportunities in the management of socioenvironmental relations, the program works directly with rural producers to build a solid and integrated relationship that supports the development of the communities where CBA operates. The methodology includes home visits, during which internal specialists from various departments, accompanied by a mediator, speak with landowners to clarify doubts and dispel myths about the operation. Later, participants are invited to visit CBA and a mined property that has already been rehabilitated and handed back to the landowner. During this visit, they have the opportunity to see firsthand how the environmental rehabilitation process works in mined areas and to understand the relationship between the company and rural landowners.</t>
  </si>
  <si>
    <t>CBA has two types of Mine Closure Plans (PFM) for mining: one for mine areas and another for structural areas (UTM and support structures). At CBA’s mines, Progressive Mine Closure is implemented, meaning that extraction and land rehabilitation are carried out successively. This phase of mine closure involves the environmental recovery of mined areas and their return to the landowner under ecological conditions similar to those that existed before operations began. 
According to the State Environmental Foundation (FEAM), in the book Introduction to Sustainable Development, “Bauxite mining differs from other types of mining due to the shorter duration of extraction and lower impact on the physical environment [...]. The possibility of returning the area to productive use in the region eliminates negative impacts on the socioeconomic environment, allowing mining activity without interfering with the vocation of rural areas.” In other words, once the area is returned to the rural landowner, they can continue their activities on the property. To support them in maintaining the implemented crops and the productivity of the rehabilitated land, CBA formalizes the return by terminating the easement contract and providing a guidance booklet to the rural producer. 
Recently, CBA achieved a historic milestone by becoming the first mining company in Minas Gerais to receive a Declaration of Environmental Recovery of Mined Areas for a preservation area, issued by FEAM. This recognition certifies the full recovery of bauxite-mined areas in the municipality of Descoberto, in the Zona da Mata (Minas Gerais), with the declared post-mining land use of “Agriculture and Restoration – Environmental Preservation.”. Since the publication of Copam Normative Resolution N° 220 in 2018, this is the first declaration issued in the state certifying a restoration area with native Atlantic Forest species, highlighting CBA’s efforts to combine agricultural productivity with the preservation of local biodiversity. The recovery of mined areas includes the planting of native seedlings, promoting soil protection and encouraging the return of local fauna and flora. Studies conducted in partnership with the Federal University of Viçosa (UFV) have shown significant progress, such as the identification of 69 plant species in the seed bank and 53 bird species—many of them seed dispersers that contribute to ecological succession. Fauna monitoring using trap cameras has identified ecologically important mammals such as ocelots, tayras, and pacas, demonstrating the success of restoration efforts in promoting biodiversity and reestablishing functional relationships between fauna and flora. Through these initiatives, CBA reaffirms its commitment to sustainable practices and to integrating its operations with environmental balance.</t>
  </si>
  <si>
    <r>
      <t xml:space="preserve">Mine closure plans are developed through successive approximations, evolving from preliminary studies to detailed engineering designs throughout the lifecycle of the project. The level of detail depends on the type of operation, the socioenvironmental scope, and the lifetime of the enterprise. As operations progress, the closure horizon is defined, and studies and projects advance to reach the detailed and executive stages. Therefore, by the time the closure plan reaches the executive level, the site must have comprehensive diagnostics covering all aspects that could influence closure assumptions.
Proper closure planning is also addressed in the ASI Performance Standard (2017), which outlines the following requirements:
 - In its policies and management practices, the company must review environmental, social, and governance issues during the planning process for closure, decommissioning, and divestment.
</t>
    </r>
    <r>
      <rPr>
        <sz val="12"/>
        <rFont val="Verdana"/>
        <family val="2"/>
      </rPr>
      <t xml:space="preserve"> - The company must restore bauxite residue areas after the closure of alumina refining facilities to a condition that effectively mitigates the risk of future environmental contamination.
</t>
    </r>
    <r>
      <rPr>
        <sz val="12"/>
        <color theme="1"/>
        <rFont val="Verdana"/>
        <family val="2"/>
      </rPr>
      <t xml:space="preserve"> - In the rehabilitation of bauxite mining areas, the following must be considered:
    -Rehabilitating environments affected by mining activities using the best available techniques to achieve outcomes agreed upon through participatory processes with key stakeholders involved in mine closure planning.
    -Implementing financial provisions to ensure the availability of adequate resources to meet mine rehabilitation and closure requirements.</t>
    </r>
  </si>
  <si>
    <r>
      <rPr>
        <b/>
        <sz val="12"/>
        <color rgb="FF17D4E8"/>
        <rFont val="Verdana bold"/>
      </rPr>
      <t xml:space="preserve">CBA-81. </t>
    </r>
    <r>
      <rPr>
        <b/>
        <sz val="12"/>
        <color rgb="FF113CEA"/>
        <rFont val="Verdana bold"/>
      </rPr>
      <t>Mine Closure Planning</t>
    </r>
  </si>
  <si>
    <t>Mine closure planning during the feasibility stage of a new project</t>
  </si>
  <si>
    <t>Reviews of the mine closure plans in collaboration with local stakeholders every time an event require an update</t>
  </si>
  <si>
    <t>Measureble performance targets in sustainability-related areas are included in the mine closure management plan</t>
  </si>
  <si>
    <t>Regular reviews to ensure that the scope of work is comprehensive, up-to-date and incorporates new technologies</t>
  </si>
  <si>
    <t>Long-term reclamation and closure liabilities reviews</t>
  </si>
  <si>
    <t>Concurrent reclamation during operations to minimize long-term closure liabilities</t>
  </si>
  <si>
    <t>Formal agreement between the company and the purchaser in case of divestments</t>
  </si>
  <si>
    <t>Financial provisions are in place in case of divestments</t>
  </si>
  <si>
    <t>CBA views the closure of a structure or unit as a process, not a one-time event. It must be considered throughout the entire life of the asset (LoA), starting from the early stages of mine exploration and development, and must include stakeholder engagement and preparation for a socially responsible transition. Anticipating mine closure makes it easier and more cost-effective to achieve final closure objectives. It also can enhance opportunities for future land use and reduces closure-related risks and costs.
Proper closure planning, aligned with effective stakeholder engagement, ensures that perceptions and expectations are managed throughout the operation and that engineering and environmental rehabilitation actions are optimized and more effectively implemented.</t>
  </si>
  <si>
    <r>
      <t xml:space="preserve">According to the International Council on Mining and Metals (ICMM, 2019), the process of engaging internal and external stakeholders must be carried out throughout the entire lifecycle of the operation. The type of engagement may vary depending on the phase of the lifecycle; however, during the operational phase of a mine, it is essential to maintain an appropriate level of frequency from beginning to end.
At CBA, this relationship begins even before operations start, through the </t>
    </r>
    <r>
      <rPr>
        <i/>
        <sz val="12"/>
        <color theme="1"/>
        <rFont val="Verdana"/>
        <family val="2"/>
      </rPr>
      <t>Engaja Program</t>
    </r>
    <r>
      <rPr>
        <sz val="12"/>
        <color theme="1"/>
        <rFont val="Verdana"/>
        <family val="2"/>
      </rPr>
      <t>, which focuses on managing and monitoring socio-environmental risks and opportunities in stakeholder relations (rural producers whose land will be mined by CBA in the medium term) and on strengthening dialogue and trust. The Environmental Education Program (PEA) also supports stakeholder engagement through the Participatory Socio-Environmental Diagnosis. During the operational phase, additional activities related to the PEA, social projects, and social dialogue are carried out with the community.</t>
    </r>
  </si>
  <si>
    <t>CBA establishes general guidelines for mine closure, and although it does not have a specific list of “measurable performance targets” related to sustainability, it does present indicators and requirements that must be monitored and can be interpreted as such targets within the context of closure management. Therefore, these targets must be implemented during the executive conceptual design phase.</t>
  </si>
  <si>
    <t>CBA’s corporate standard expressly provides for periodic reviews, triggered by significant changes, in order to keep the closure plan up to date, comprehensive, and capable of incorporating new technologies or innovative solutions in the mine rehabilitation and transition process.</t>
  </si>
  <si>
    <t>CBA carries out the review and definition of long-term responsibilities related to mine rehabilitation and closure, especially with regard to the post-closure period.</t>
  </si>
  <si>
    <t>CBA conducts a characterization of the municipalities where it operates as part of its sustainable mining strategy and engagement with local communities. This process involves not only a socioeconomic diagnosis but also an Integrated Environmental Assessment — a methodology that strategically analyzes the territory by considering social, economic, and environmental aspects. The characterization is carried out with the support of specialized consultancies, such as Brandt Meio Ambiente, and in partnership with academic institutions like the Federal University of Viçosa (UFV), which contribute with scientific studies focused on environmental rehabilitation, forest restoration, and water conservation.
This approach enables CBA to better understand local dynamics, identify development opportunities, and mitigate the impacts of mining activities. Additionally, the characterization supports actions aimed at the economic reconversion of territories, especially in mine closure contexts, promoting practices that value family agriculture and community autonomy.
Social risks and their mitigation measures are identified in the early stages of mine planning, during the characterization of the municipalities. Operationally, the company adopts the Concomitant Operation strategy, which continuously and simultaneously integrates the stages of extraction, reshaping, and environmental rehabilitation, supported by scientific research on soil segregation and hydrological studies. The strategy focuses on reducing the time gap in land occupation, mitigating environmental impacts, improving landscape reintegration, and increasing the efficiency of territorial management.</t>
  </si>
  <si>
    <t>CBA’s contracts include a clause that addresses the obligation to implement necessary remedial measures that must be carried out prior to decommissioning, considering the specific conditions of each case.</t>
  </si>
  <si>
    <t>CBA presents financial provisions specifically designed for divestment scenarios, as part of its environmental and social responsibility strategy. These provisions aim to ensure the necessary resources for the full execution of the closure plan, regardless of whether the company continues its operations. In its policies and management practices, the company must review environmental, social, and governance issues during the planning process for closure, deactivation and divestment.</t>
  </si>
  <si>
    <r>
      <rPr>
        <b/>
        <sz val="12"/>
        <color rgb="FF17D4E8"/>
        <rFont val="Verdana bold"/>
      </rPr>
      <t>CBA-81.</t>
    </r>
    <r>
      <rPr>
        <b/>
        <sz val="12"/>
        <color rgb="FF113CEA"/>
        <rFont val="Verdana bold"/>
        <family val="2"/>
      </rPr>
      <t xml:space="preserve"> Key material topics for value creation</t>
    </r>
  </si>
  <si>
    <t>Business case</t>
  </si>
  <si>
    <t>Reneweble energy and energy efficiency</t>
  </si>
  <si>
    <t>Circular Aluminum</t>
  </si>
  <si>
    <t>Climate Change</t>
  </si>
  <si>
    <t>Topic relevance for external stakeholders</t>
  </si>
  <si>
    <t>Recycling and circular aluminum are crucial to CBA's business due to both environmental and economic imperatives. Aluminum recycling significantly reduces energy consumption, using only about 5% of the energy required for primary aluminum production. This efficiency translates into substantial cost savings and lower greenhouse gas emissions, aligning with the Company’s ESG 2030 Strategy, global sustainability targets and regulatory pressures. Furthermore, circular aluminum practices enhance resource security by minimizing dependency on bauxite, a finite resource. As consumer and investor awareness grows, CBA's commitment to recycling and circularity strengthens its market position, fosters brand loyalty, and attracts sustainability-focused investors.
This topic can impact in CBA's revenue.</t>
  </si>
  <si>
    <t>Climate change is material to CBA due to the carbon-intensive nature of aluminium production and its exposure to transition and physical climate risks. As a vertically integrated company operating across mining, refining, and smelting, CBA recognises that decarbonising its operations is essential to ensuring business resilience, regulatory compliance, and cost competitiveness. Addressing climate-related risks—particularly those linked to GHG emissions—supports the Company’s commitment to global climate goals and aligns with investor expectations and evolving legislation. By implementing low-carbon technologies and process innovations, CBA reduces emissions intensity, enhances resource efficiency, and builds long-term operational stability. These efforts not only mitigate risks, but also create opportunities for differentiation in a market increasingly driven by sustainability standards, reinforcing CBA’s position as a responsible industry leader.
This topic can impact in CBA's revenue.</t>
  </si>
  <si>
    <t>Renewable energy and energy efficiency are material to CBA due to their central role in the Company’s vertically integrated business model and its decarbonisation strategy. As an aluminium producer, CBA operates in an energy-intensive sector and relies on a stable, cost-effective, and low-carbon energy supply to ensure long-term competitiveness. By owning and managing a renewable energy portfolio, CBA guarantees energy security, reduces exposure to market volatility, and supports the reduction of Scope 2 emissions. Additionally, continuous investments in energy efficiency across operations drive productivity, reduce operational costs, and contribute to emissions reductions, aligning with the Company's ESG Strategy and global climate targets. These aspects are also critical to maintaining regulatory compliance and stakeholder trust, reinforcing CBA’s commitment to sustainable development and long-term value creation.
This topic can impact in CBA's risks.</t>
  </si>
  <si>
    <t>CBA’s focus on circularity and sustainable aluminium production generates measurable positive impacts on external stakeholders, particularly in the areas of inclusive economic development and environmental protection. By strengthening its recycling value chain, CBA promotes the social inclusion of waste collectors — both formal and informal — through partnerships and support for cooperatives across Brazil. These initiatives improve income opportunities and working conditions while fostering regional development. Environmentally, increased use of recycled aluminium significantly reduces energy consumption and GHG emissions compared to primary production. In 2024, CBA had a 37% total recycling percentage (totalling over 200,000 tons of scrap) and a 17% rate of externally sourced scrap, reflecting the Company's progress toward its circularity targets. CBA has also invested in technologies to recycle complex materials, such as flexible packaging and cartons, contributing to higher recycling rates nationally. These actions are disclosed in the Company’s 2024 Annual Report, reinforcing the Company’s role in promoting a low-carbon, inclusive economy.
This topic generates a positive impact for stakeholders.</t>
  </si>
  <si>
    <t>CBA faces significant challenges from climate change due to the energy-intensive nature of aluminum smelting, a major global emissions source. Pressure mounts on companies to enhance their emission performance. CBA is dedicated to sustainable aluminum production, exemplified by its inaugural Climate Policy in 2022, outlining commitments and criteria for climate management. A multidisciplinary Climate Change Committee supports CBA's Executive Board, driving efforts towards decarbonization and net-zero emissions goals. In 2023, CBA launched the Climate Action initiative and formalized a commitment to support two municipal governments. This support involves using a checklist to identify key climate gaps and implement necessary adaptation measures. To illustrate the magnitude of CBA's environmental impact, in 2024, CBA emitted 2,323.8 thousand tons of CO2e across Scopes 1, 2, and 3 – 380.1 thousand tons less than 2023.
This topic generates a negative impact for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</si>
</sst>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
    <numFmt numFmtId="165" formatCode="0.0"/>
    <numFmt numFmtId="166" formatCode="0.000"/>
    <numFmt numFmtId="167" formatCode="_-[$R$-416]\ * #,##0.00_-;\-[$R$-416]\ * #,##0.00_-;_-[$R$-416]\ * &quot;-&quot;??_-;_-@_-"/>
    <numFmt numFmtId="168" formatCode="#,##0.0"/>
    <numFmt numFmtId="169" formatCode="[$R$-416]\ #,##0.00;\-[$R$-416]\ #,##0.00"/>
    <numFmt numFmtId="170" formatCode="#,##0_ ;\-#,##0\ "/>
    <numFmt numFmtId="171" formatCode="&quot;R$&quot;\ #,##0.00"/>
    <numFmt numFmtId="172" formatCode="&quot;R$&quot;\ #,##0"/>
    <numFmt numFmtId="173" formatCode="[$R$-416]\ #,##0;\-[$R$-416]\ #,##0"/>
  </numFmts>
  <fonts count="125">
    <font>
      <sz val="11"/>
      <color theme="1"/>
      <name val="Aptos Narrow"/>
      <family val="2"/>
      <scheme val="minor"/>
    </font>
    <font>
      <u/>
      <sz val="11"/>
      <color theme="10"/>
      <name val="Aptos Narrow"/>
      <family val="2"/>
      <scheme val="minor"/>
    </font>
    <font>
      <sz val="11"/>
      <color rgb="FF000000"/>
      <name val="Aptos Narrow"/>
      <family val="2"/>
      <scheme val="minor"/>
    </font>
    <font>
      <sz val="11"/>
      <color rgb="FF000000"/>
      <name val="Aptos Narrow"/>
      <family val="2"/>
    </font>
    <font>
      <sz val="12"/>
      <name val="Calibri"/>
      <family val="2"/>
    </font>
    <font>
      <b/>
      <sz val="20"/>
      <color rgb="FF113CEA"/>
      <name val="Verdana Bold"/>
      <family val="2"/>
    </font>
    <font>
      <sz val="22"/>
      <color theme="0"/>
      <name val="Verdana Bold"/>
      <family val="2"/>
    </font>
    <font>
      <sz val="12"/>
      <color theme="0"/>
      <name val="Verdana"/>
      <family val="2"/>
    </font>
    <font>
      <sz val="10"/>
      <color theme="1"/>
      <name val="Verdana"/>
      <family val="2"/>
    </font>
    <font>
      <sz val="11"/>
      <color theme="1"/>
      <name val="Verdana"/>
      <family val="2"/>
    </font>
    <font>
      <sz val="11"/>
      <color rgb="FF000000"/>
      <name val="Verdana"/>
      <family val="2"/>
    </font>
    <font>
      <b/>
      <sz val="12"/>
      <color rgb="FF000000"/>
      <name val="Verdana"/>
      <family val="2"/>
    </font>
    <font>
      <sz val="12"/>
      <color theme="1"/>
      <name val="Verdana"/>
      <family val="2"/>
    </font>
    <font>
      <sz val="12"/>
      <color rgb="FF000000"/>
      <name val="Verdana"/>
      <family val="2"/>
    </font>
    <font>
      <b/>
      <sz val="10"/>
      <color theme="1"/>
      <name val="Verdana"/>
      <family val="2"/>
    </font>
    <font>
      <sz val="10"/>
      <color rgb="FF000000"/>
      <name val="Verdana"/>
      <family val="2"/>
    </font>
    <font>
      <i/>
      <sz val="12"/>
      <color theme="1"/>
      <name val="Aptos Narrow"/>
      <family val="2"/>
      <scheme val="minor"/>
    </font>
    <font>
      <sz val="24"/>
      <color theme="0"/>
      <name val="Verdana"/>
      <family val="2"/>
    </font>
    <font>
      <sz val="14"/>
      <color theme="0"/>
      <name val="Verdana"/>
      <family val="2"/>
    </font>
    <font>
      <i/>
      <sz val="12"/>
      <color theme="1"/>
      <name val="Verdana"/>
      <family val="2"/>
    </font>
    <font>
      <b/>
      <sz val="10"/>
      <color rgb="FF000000"/>
      <name val="Verdana"/>
      <family val="2"/>
    </font>
    <font>
      <b/>
      <sz val="12"/>
      <color theme="0"/>
      <name val="Verdana"/>
      <family val="2"/>
    </font>
    <font>
      <sz val="10"/>
      <color rgb="FFFF0000"/>
      <name val="Verdana"/>
      <family val="2"/>
    </font>
    <font>
      <b/>
      <sz val="12"/>
      <color rgb="FF113CEA"/>
      <name val="Verdana"/>
      <family val="2"/>
    </font>
    <font>
      <b/>
      <sz val="12"/>
      <color rgb="FF0FD2E7"/>
      <name val="Verdana bold"/>
      <family val="2"/>
    </font>
    <font>
      <b/>
      <sz val="12"/>
      <color rgb="FF113CEA"/>
      <name val="Verdana bold"/>
      <family val="2"/>
    </font>
    <font>
      <b/>
      <sz val="12"/>
      <color theme="1"/>
      <name val="Verdana"/>
      <family val="2"/>
    </font>
    <font>
      <b/>
      <sz val="12"/>
      <color rgb="FF113CEA"/>
      <name val="Aptos Narrow"/>
      <family val="2"/>
    </font>
    <font>
      <b/>
      <sz val="10"/>
      <name val="Verdana"/>
      <family val="2"/>
    </font>
    <font>
      <sz val="10"/>
      <name val="Verdana"/>
      <family val="2"/>
    </font>
    <font>
      <sz val="11"/>
      <color theme="0"/>
      <name val="Aptos Narrow"/>
      <family val="2"/>
      <scheme val="minor"/>
    </font>
    <font>
      <sz val="12"/>
      <name val="Verdana"/>
      <family val="2"/>
    </font>
    <font>
      <sz val="12"/>
      <color rgb="FFFF0000"/>
      <name val="Verdana"/>
      <family val="2"/>
    </font>
    <font>
      <sz val="11"/>
      <color theme="0"/>
      <name val="Aptos Narrow"/>
      <family val="2"/>
    </font>
    <font>
      <b/>
      <i/>
      <sz val="12"/>
      <color rgb="FF113CEA"/>
      <name val="Verdana bold"/>
      <family val="2"/>
    </font>
    <font>
      <sz val="10"/>
      <color theme="1"/>
      <name val="Aptos Narrow"/>
      <family val="2"/>
      <scheme val="minor"/>
    </font>
    <font>
      <b/>
      <sz val="12"/>
      <color rgb="FF0FD2E7"/>
      <name val="Verdana"/>
      <family val="2"/>
    </font>
    <font>
      <b/>
      <sz val="12"/>
      <name val="Verdana"/>
      <family val="2"/>
    </font>
    <font>
      <sz val="10"/>
      <color theme="0"/>
      <name val="Verdana"/>
      <family val="2"/>
    </font>
    <font>
      <sz val="11"/>
      <color theme="0"/>
      <name val="Verdana"/>
      <family val="2"/>
    </font>
    <font>
      <b/>
      <sz val="18"/>
      <color rgb="FF113CEA"/>
      <name val="Verdana bold"/>
      <family val="2"/>
    </font>
    <font>
      <sz val="16"/>
      <color rgb="FF000000"/>
      <name val="Aptos Narrow"/>
      <family val="2"/>
    </font>
    <font>
      <sz val="18"/>
      <color theme="0"/>
      <name val="Aptos Narrow"/>
      <family val="2"/>
    </font>
    <font>
      <sz val="12"/>
      <color rgb="FFFFFFFF"/>
      <name val="Verdana"/>
      <family val="2"/>
    </font>
    <font>
      <sz val="11"/>
      <color rgb="FFFF0000"/>
      <name val="Verdana"/>
      <family val="2"/>
    </font>
    <font>
      <sz val="11"/>
      <color rgb="FF242424"/>
      <name val="Aptos Narrow"/>
      <family val="2"/>
      <charset val="1"/>
    </font>
    <font>
      <sz val="18"/>
      <color rgb="FFFF0000"/>
      <name val="Aptos Narrow"/>
      <family val="2"/>
      <scheme val="minor"/>
    </font>
    <font>
      <sz val="26"/>
      <color rgb="FF242424"/>
      <name val="Aptos Narrow"/>
      <family val="2"/>
      <charset val="1"/>
    </font>
    <font>
      <b/>
      <sz val="12"/>
      <color rgb="FFFF0000"/>
      <name val="Verdana"/>
      <family val="2"/>
    </font>
    <font>
      <sz val="16"/>
      <color rgb="FFFF0000"/>
      <name val="Aptos Narrow"/>
      <family val="2"/>
      <scheme val="minor"/>
    </font>
    <font>
      <sz val="8"/>
      <color theme="0"/>
      <name val="Verdana"/>
      <family val="2"/>
    </font>
    <font>
      <i/>
      <sz val="12"/>
      <color rgb="FF000000"/>
      <name val="Verdana"/>
      <family val="2"/>
    </font>
    <font>
      <sz val="12"/>
      <color theme="1"/>
      <name val="Aptos Narrow"/>
      <family val="2"/>
      <scheme val="minor"/>
    </font>
    <font>
      <vertAlign val="subscript"/>
      <sz val="12"/>
      <color rgb="FF000000"/>
      <name val="Verdana"/>
      <family val="2"/>
    </font>
    <font>
      <b/>
      <sz val="10"/>
      <color rgb="FF113CEA"/>
      <name val="Verdana"/>
      <family val="2"/>
    </font>
    <font>
      <b/>
      <sz val="10"/>
      <color rgb="FFFFFFFF"/>
      <name val="Verdana"/>
      <family val="2"/>
    </font>
    <font>
      <b/>
      <sz val="12"/>
      <color rgb="FF002060"/>
      <name val="Verdana"/>
      <family val="2"/>
    </font>
    <font>
      <b/>
      <sz val="12"/>
      <color rgb="FFFFFFFF"/>
      <name val="Verdana"/>
      <family val="2"/>
    </font>
    <font>
      <b/>
      <sz val="10"/>
      <color theme="0"/>
      <name val="Verdana"/>
      <family val="2"/>
    </font>
    <font>
      <b/>
      <sz val="10"/>
      <color rgb="FFFF0000"/>
      <name val="Verdana"/>
      <family val="2"/>
    </font>
    <font>
      <sz val="10"/>
      <color rgb="FFFFFFFF"/>
      <name val="Verdana"/>
      <family val="2"/>
    </font>
    <font>
      <b/>
      <sz val="12"/>
      <color rgb="FFFF0000"/>
      <name val="Aptos Narrow"/>
      <family val="2"/>
      <scheme val="minor"/>
    </font>
    <font>
      <b/>
      <sz val="11"/>
      <color theme="1"/>
      <name val="Aptos Narrow"/>
      <family val="2"/>
      <scheme val="minor"/>
    </font>
    <font>
      <b/>
      <sz val="16"/>
      <color theme="0"/>
      <name val="Aptos Narrow"/>
      <family val="2"/>
      <scheme val="minor"/>
    </font>
    <font>
      <sz val="8"/>
      <color theme="1"/>
      <name val="Verdana"/>
      <family val="2"/>
    </font>
    <font>
      <sz val="8"/>
      <color rgb="FF000000"/>
      <name val="Verdana"/>
      <family val="2"/>
    </font>
    <font>
      <sz val="12"/>
      <color rgb="FF000000"/>
      <name val="Aptos Narrow"/>
      <family val="2"/>
    </font>
    <font>
      <b/>
      <sz val="10"/>
      <color rgb="FF0FD2E7"/>
      <name val="Verdana"/>
      <family val="2"/>
    </font>
    <font>
      <b/>
      <sz val="11"/>
      <color theme="1"/>
      <name val="Verdana"/>
      <family val="2"/>
    </font>
    <font>
      <b/>
      <sz val="11"/>
      <color rgb="FFFF0000"/>
      <name val="Aptos Narrow"/>
      <family val="2"/>
      <scheme val="minor"/>
    </font>
    <font>
      <b/>
      <sz val="10"/>
      <color rgb="FF0000FF"/>
      <name val="Verdana"/>
      <family val="2"/>
    </font>
    <font>
      <sz val="11"/>
      <color rgb="FF00B050"/>
      <name val="Aptos Narrow"/>
      <family val="2"/>
      <scheme val="minor"/>
    </font>
    <font>
      <sz val="11"/>
      <name val="Verdana"/>
      <family val="2"/>
    </font>
    <font>
      <sz val="11"/>
      <color rgb="FFFFFFFF"/>
      <name val="Verdana"/>
      <family val="2"/>
    </font>
    <font>
      <sz val="8"/>
      <color rgb="FFFF0000"/>
      <name val="Verdana"/>
      <family val="2"/>
    </font>
    <font>
      <b/>
      <sz val="11"/>
      <name val="Verdana"/>
      <family val="2"/>
    </font>
    <font>
      <b/>
      <sz val="11"/>
      <color theme="0"/>
      <name val="Aptos Narrow"/>
      <family val="2"/>
      <scheme val="minor"/>
    </font>
    <font>
      <b/>
      <sz val="18"/>
      <color rgb="FF113CEA"/>
      <name val="Verdana"/>
      <family val="2"/>
    </font>
    <font>
      <sz val="9"/>
      <color rgb="FF000000"/>
      <name val="Verdana"/>
      <family val="2"/>
    </font>
    <font>
      <b/>
      <sz val="20"/>
      <color rgb="FF113CEA"/>
      <name val="Verdana"/>
      <family val="2"/>
    </font>
    <font>
      <sz val="12"/>
      <color rgb="FF0ED3E9"/>
      <name val="Verdana Bold"/>
      <family val="2"/>
    </font>
    <font>
      <i/>
      <sz val="10"/>
      <color rgb="FF000000"/>
      <name val="Verdana"/>
      <family val="2"/>
    </font>
    <font>
      <sz val="10"/>
      <color rgb="FF0FD2E7"/>
      <name val="Verdana"/>
      <family val="2"/>
    </font>
    <font>
      <b/>
      <sz val="9"/>
      <color rgb="FF000000"/>
      <name val="Verdana"/>
      <family val="2"/>
    </font>
    <font>
      <b/>
      <sz val="11"/>
      <color theme="0"/>
      <name val="Verdana"/>
      <family val="2"/>
    </font>
    <font>
      <b/>
      <sz val="11"/>
      <color rgb="FFFFFFFF"/>
      <name val="Verdana"/>
      <family val="2"/>
    </font>
    <font>
      <b/>
      <sz val="12"/>
      <color rgb="FF113CEA"/>
      <name val="Verdana bold"/>
    </font>
    <font>
      <b/>
      <sz val="12"/>
      <color rgb="FF0FD2E7"/>
      <name val="Verdana bold"/>
    </font>
    <font>
      <b/>
      <sz val="12"/>
      <color rgb="FF3338E8"/>
      <name val="Verdana"/>
      <family val="2"/>
    </font>
    <font>
      <b/>
      <sz val="11"/>
      <color rgb="FF000000"/>
      <name val="Verdana"/>
      <family val="2"/>
    </font>
    <font>
      <b/>
      <u/>
      <sz val="11"/>
      <color rgb="FF3338E8"/>
      <name val="Verdana"/>
      <family val="2"/>
    </font>
    <font>
      <b/>
      <sz val="11"/>
      <color rgb="FF3338E8"/>
      <name val="Verdana"/>
      <family val="2"/>
    </font>
    <font>
      <b/>
      <sz val="12"/>
      <color rgb="FF00B0F0"/>
      <name val="Verdana bold"/>
    </font>
    <font>
      <vertAlign val="subscript"/>
      <sz val="12"/>
      <color theme="0"/>
      <name val="Verdana"/>
      <family val="2"/>
    </font>
    <font>
      <vertAlign val="subscript"/>
      <sz val="12"/>
      <color rgb="FFFFFFFF"/>
      <name val="Verdana"/>
      <family val="2"/>
    </font>
    <font>
      <vertAlign val="subscript"/>
      <sz val="10"/>
      <color rgb="FF000000"/>
      <name val="Verdana"/>
      <family val="2"/>
    </font>
    <font>
      <b/>
      <sz val="18"/>
      <color rgb="FF113CEA"/>
      <name val="Verdana Bold"/>
      <charset val="1"/>
    </font>
    <font>
      <b/>
      <sz val="12"/>
      <color rgb="FF0000FF"/>
      <name val="Verdana"/>
      <family val="2"/>
    </font>
    <font>
      <b/>
      <sz val="12"/>
      <color rgb="FF17D4E8"/>
      <name val="Verdana bold"/>
    </font>
    <font>
      <b/>
      <sz val="12"/>
      <color rgb="FF000000"/>
      <name val="Verdana BOLD"/>
    </font>
    <font>
      <b/>
      <sz val="12"/>
      <color theme="1"/>
      <name val="Verdana bold"/>
    </font>
    <font>
      <b/>
      <sz val="12"/>
      <color rgb="FF0FD2E9"/>
      <name val="Verdana bold"/>
    </font>
    <font>
      <vertAlign val="subscript"/>
      <sz val="10"/>
      <color theme="1"/>
      <name val="Verdana"/>
      <family val="2"/>
    </font>
    <font>
      <u/>
      <sz val="12"/>
      <color rgb="FF000000"/>
      <name val="Verdana"/>
      <family val="2"/>
    </font>
    <font>
      <u/>
      <sz val="11"/>
      <color rgb="FF000000"/>
      <name val="Aptos Narrow"/>
      <family val="2"/>
      <scheme val="minor"/>
    </font>
    <font>
      <u/>
      <sz val="12"/>
      <color theme="0"/>
      <name val="Verdana"/>
      <family val="2"/>
    </font>
    <font>
      <u/>
      <sz val="11"/>
      <color theme="1"/>
      <name val="Aptos Narrow"/>
      <family val="2"/>
      <scheme val="minor"/>
    </font>
    <font>
      <i/>
      <sz val="11"/>
      <color rgb="FF000000"/>
      <name val="Verdana"/>
      <family val="2"/>
    </font>
    <font>
      <i/>
      <sz val="11"/>
      <color rgb="FFFF0000"/>
      <name val="Verdana"/>
      <family val="2"/>
    </font>
    <font>
      <sz val="11"/>
      <color theme="1"/>
      <name val="Verdana"/>
      <family val="2"/>
    </font>
    <font>
      <b/>
      <sz val="10"/>
      <color rgb="FF0FD2E9"/>
      <name val="Verdana"/>
      <family val="2"/>
    </font>
    <font>
      <b/>
      <sz val="12"/>
      <color rgb="FF17D4E8"/>
      <name val="Verdana"/>
      <family val="2"/>
    </font>
    <font>
      <sz val="11"/>
      <color rgb="FFFF0000"/>
      <name val="Aptos Narrow"/>
      <family val="2"/>
      <scheme val="minor"/>
    </font>
    <font>
      <b/>
      <sz val="12"/>
      <color rgb="FF61CBF3"/>
      <name val="Verdana"/>
      <family val="2"/>
    </font>
    <font>
      <b/>
      <sz val="12"/>
      <color rgb="FFBDD9E7"/>
      <name val="Verdana"/>
      <family val="2"/>
    </font>
    <font>
      <sz val="11"/>
      <color theme="1"/>
      <name val="Aptos Narrow"/>
      <family val="2"/>
      <scheme val="minor"/>
    </font>
    <font>
      <b/>
      <sz val="12"/>
      <color rgb="FF17D4E8"/>
      <name val="Verdana bold"/>
      <family val="2"/>
    </font>
    <font>
      <b/>
      <sz val="12"/>
      <color theme="1"/>
      <name val="Verdana bold"/>
      <family val="2"/>
    </font>
    <font>
      <vertAlign val="subscript"/>
      <sz val="12"/>
      <name val="Verdana"/>
      <family val="2"/>
    </font>
    <font>
      <sz val="10"/>
      <color rgb="FF17D4E8"/>
      <name val="Verdana"/>
      <family val="2"/>
    </font>
    <font>
      <i/>
      <sz val="12"/>
      <color rgb="FF17D4E8"/>
      <name val="Aptos Narrow"/>
      <family val="2"/>
      <scheme val="minor"/>
    </font>
    <font>
      <sz val="11"/>
      <color rgb="FF17D4E8"/>
      <name val="Aptos Narrow"/>
      <family val="2"/>
      <scheme val="minor"/>
    </font>
    <font>
      <b/>
      <sz val="10"/>
      <color rgb="FF17D4E8"/>
      <name val="Verdana"/>
      <family val="2"/>
    </font>
    <font>
      <i/>
      <sz val="12"/>
      <color rgb="FF113CEA"/>
      <name val="Aptos Narrow"/>
      <family val="2"/>
      <scheme val="minor"/>
    </font>
    <font>
      <i/>
      <sz val="12"/>
      <name val="Verdana"/>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430098"/>
        <bgColor indexed="64"/>
      </patternFill>
    </fill>
    <fill>
      <patternFill patternType="solid">
        <fgColor rgb="FF113CEA"/>
        <bgColor indexed="64"/>
      </patternFill>
    </fill>
    <fill>
      <patternFill patternType="solid">
        <fgColor rgb="FFFFFFFF"/>
        <bgColor indexed="64"/>
      </patternFill>
    </fill>
    <fill>
      <patternFill patternType="solid">
        <fgColor theme="9" tint="0.59996337778862885"/>
        <bgColor indexed="64"/>
      </patternFill>
    </fill>
    <fill>
      <patternFill patternType="lightUp">
        <fgColor rgb="FF000000"/>
        <bgColor rgb="FFF2F2F2"/>
      </patternFill>
    </fill>
    <fill>
      <patternFill patternType="solid">
        <fgColor rgb="FF0000FF"/>
        <bgColor indexed="64"/>
      </patternFill>
    </fill>
    <fill>
      <patternFill patternType="solid">
        <fgColor rgb="FFFFFF00"/>
        <bgColor rgb="FF000000"/>
      </patternFill>
    </fill>
    <fill>
      <patternFill patternType="solid">
        <fgColor rgb="FFFFFFFF"/>
        <bgColor rgb="FF000000"/>
      </patternFill>
    </fill>
    <fill>
      <patternFill patternType="solid">
        <fgColor rgb="FF113CEA"/>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0" tint="-4.9989318521683403E-2"/>
        <bgColor indexed="64"/>
      </patternFill>
    </fill>
  </fills>
  <borders count="155">
    <border>
      <left/>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rgb="FF113CEA"/>
      </top>
      <bottom style="thin">
        <color rgb="FF113CEA"/>
      </bottom>
      <diagonal/>
    </border>
    <border>
      <left style="thin">
        <color rgb="FF123CEA"/>
      </left>
      <right/>
      <top style="thin">
        <color theme="0"/>
      </top>
      <bottom style="thin">
        <color theme="0"/>
      </bottom>
      <diagonal/>
    </border>
    <border>
      <left style="thin">
        <color theme="0"/>
      </left>
      <right style="thin">
        <color theme="0"/>
      </right>
      <top/>
      <bottom/>
      <diagonal/>
    </border>
    <border>
      <left style="thin">
        <color rgb="FF113CEA"/>
      </left>
      <right style="thin">
        <color rgb="FF113CEA"/>
      </right>
      <top style="thin">
        <color rgb="FF113CEA"/>
      </top>
      <bottom style="thin">
        <color rgb="FF113CEA"/>
      </bottom>
      <diagonal/>
    </border>
    <border>
      <left style="thin">
        <color theme="0"/>
      </left>
      <right style="thin">
        <color theme="0"/>
      </right>
      <top/>
      <bottom style="thin">
        <color rgb="FF113CEA"/>
      </bottom>
      <diagonal/>
    </border>
    <border>
      <left style="thin">
        <color rgb="FF123CEA"/>
      </left>
      <right style="thin">
        <color rgb="FF123CEA"/>
      </right>
      <top style="thin">
        <color rgb="FF123CEA"/>
      </top>
      <bottom style="thin">
        <color rgb="FF123CEA"/>
      </bottom>
      <diagonal/>
    </border>
    <border>
      <left style="thin">
        <color rgb="FF123CEA"/>
      </left>
      <right style="thin">
        <color rgb="FF123CEA"/>
      </right>
      <top style="thin">
        <color rgb="FF123CEA"/>
      </top>
      <bottom/>
      <diagonal/>
    </border>
    <border>
      <left style="thin">
        <color theme="0"/>
      </left>
      <right/>
      <top style="thin">
        <color theme="0"/>
      </top>
      <bottom style="thin">
        <color theme="0"/>
      </bottom>
      <diagonal/>
    </border>
    <border>
      <left/>
      <right/>
      <top/>
      <bottom style="thin">
        <color theme="0"/>
      </bottom>
      <diagonal/>
    </border>
    <border>
      <left style="thin">
        <color rgb="FF430098"/>
      </left>
      <right style="thin">
        <color rgb="FF430098"/>
      </right>
      <top style="thin">
        <color rgb="FF430098"/>
      </top>
      <bottom style="thin">
        <color rgb="FF430098"/>
      </bottom>
      <diagonal/>
    </border>
    <border>
      <left style="thin">
        <color rgb="FF430098"/>
      </left>
      <right style="thin">
        <color rgb="FF430098"/>
      </right>
      <top/>
      <bottom/>
      <diagonal/>
    </border>
    <border>
      <left style="thin">
        <color rgb="FF430098"/>
      </left>
      <right style="thin">
        <color rgb="FF430098"/>
      </right>
      <top/>
      <bottom style="thin">
        <color rgb="FF430098"/>
      </bottom>
      <diagonal/>
    </border>
    <border>
      <left/>
      <right/>
      <top style="thin">
        <color rgb="FF113CEA"/>
      </top>
      <bottom style="thin">
        <color rgb="FF113CEA"/>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style="thin">
        <color rgb="FF430098"/>
      </left>
      <right style="thin">
        <color rgb="FF430098"/>
      </right>
      <top style="thin">
        <color rgb="FF430098"/>
      </top>
      <bottom/>
      <diagonal/>
    </border>
    <border>
      <left style="medium">
        <color theme="0"/>
      </left>
      <right style="thin">
        <color theme="0"/>
      </right>
      <top/>
      <bottom style="thin">
        <color rgb="FF113CEA"/>
      </bottom>
      <diagonal/>
    </border>
    <border>
      <left style="medium">
        <color theme="0"/>
      </left>
      <right style="thin">
        <color theme="0"/>
      </right>
      <top style="thin">
        <color rgb="FF113CEA"/>
      </top>
      <bottom style="thin">
        <color rgb="FF113CEA"/>
      </bottom>
      <diagonal/>
    </border>
    <border>
      <left style="thin">
        <color theme="0"/>
      </left>
      <right style="thin">
        <color theme="0"/>
      </right>
      <top style="thin">
        <color rgb="FF430098"/>
      </top>
      <bottom style="thin">
        <color rgb="FF113CEA"/>
      </bottom>
      <diagonal/>
    </border>
    <border>
      <left style="thin">
        <color rgb="FF113CEA"/>
      </left>
      <right/>
      <top style="thin">
        <color rgb="FF113CEA"/>
      </top>
      <bottom style="thin">
        <color rgb="FF113CEA"/>
      </bottom>
      <diagonal/>
    </border>
    <border>
      <left style="thin">
        <color rgb="FF113CEA"/>
      </left>
      <right/>
      <top style="thin">
        <color rgb="FF113CEA"/>
      </top>
      <bottom/>
      <diagonal/>
    </border>
    <border>
      <left style="thin">
        <color rgb="FF430098"/>
      </left>
      <right/>
      <top/>
      <bottom/>
      <diagonal/>
    </border>
    <border>
      <left style="thin">
        <color theme="0"/>
      </left>
      <right/>
      <top style="thin">
        <color rgb="FF113CEA"/>
      </top>
      <bottom style="thin">
        <color theme="0"/>
      </bottom>
      <diagonal/>
    </border>
    <border>
      <left style="thin">
        <color rgb="FF113CEA"/>
      </left>
      <right/>
      <top/>
      <bottom style="thin">
        <color rgb="FF113CEA"/>
      </bottom>
      <diagonal/>
    </border>
    <border>
      <left style="thin">
        <color rgb="FF430098"/>
      </left>
      <right/>
      <top/>
      <bottom style="thin">
        <color rgb="FF430098"/>
      </bottom>
      <diagonal/>
    </border>
    <border>
      <left/>
      <right/>
      <top/>
      <bottom style="thin">
        <color rgb="FF113CEA"/>
      </bottom>
      <diagonal/>
    </border>
    <border>
      <left style="thin">
        <color rgb="FF113CEA"/>
      </left>
      <right style="thin">
        <color rgb="FF113CEA"/>
      </right>
      <top style="thin">
        <color rgb="FF113CEA"/>
      </top>
      <bottom/>
      <diagonal/>
    </border>
    <border>
      <left/>
      <right/>
      <top style="thin">
        <color rgb="FF113CEA"/>
      </top>
      <bottom/>
      <diagonal/>
    </border>
    <border>
      <left style="thin">
        <color rgb="FF430098"/>
      </left>
      <right style="thin">
        <color rgb="FF113CEA"/>
      </right>
      <top/>
      <bottom/>
      <diagonal/>
    </border>
    <border>
      <left/>
      <right/>
      <top style="thin">
        <color rgb="FF113CEA"/>
      </top>
      <bottom style="thin">
        <color theme="0"/>
      </bottom>
      <diagonal/>
    </border>
    <border>
      <left/>
      <right style="thin">
        <color theme="0"/>
      </right>
      <top style="thin">
        <color rgb="FF113CEA"/>
      </top>
      <bottom style="thin">
        <color rgb="FF113CEA"/>
      </bottom>
      <diagonal/>
    </border>
    <border>
      <left style="medium">
        <color theme="0"/>
      </left>
      <right/>
      <top style="thin">
        <color rgb="FF113CEA"/>
      </top>
      <bottom style="medium">
        <color theme="0"/>
      </bottom>
      <diagonal/>
    </border>
    <border>
      <left/>
      <right/>
      <top style="thin">
        <color rgb="FF113CEA"/>
      </top>
      <bottom style="medium">
        <color theme="0"/>
      </bottom>
      <diagonal/>
    </border>
    <border>
      <left/>
      <right style="medium">
        <color theme="0"/>
      </right>
      <top style="thin">
        <color rgb="FF113CEA"/>
      </top>
      <bottom style="medium">
        <color theme="0"/>
      </bottom>
      <diagonal/>
    </border>
    <border>
      <left style="thin">
        <color rgb="FF113CEA"/>
      </left>
      <right/>
      <top style="thin">
        <color rgb="FF113CEA"/>
      </top>
      <bottom style="thin">
        <color rgb="FF430098"/>
      </bottom>
      <diagonal/>
    </border>
    <border>
      <left/>
      <right/>
      <top style="thin">
        <color rgb="FF113CEA"/>
      </top>
      <bottom style="thin">
        <color rgb="FF430098"/>
      </bottom>
      <diagonal/>
    </border>
    <border>
      <left style="thin">
        <color theme="0"/>
      </left>
      <right/>
      <top style="thin">
        <color rgb="FF113CEA"/>
      </top>
      <bottom/>
      <diagonal/>
    </border>
    <border>
      <left style="thin">
        <color theme="0"/>
      </left>
      <right/>
      <top style="thin">
        <color theme="0"/>
      </top>
      <bottom style="thin">
        <color rgb="FF113CEA"/>
      </bottom>
      <diagonal/>
    </border>
    <border>
      <left/>
      <right/>
      <top style="thin">
        <color theme="0"/>
      </top>
      <bottom style="thin">
        <color rgb="FF113CEA"/>
      </bottom>
      <diagonal/>
    </border>
    <border>
      <left/>
      <right style="thin">
        <color theme="0"/>
      </right>
      <top style="thin">
        <color theme="0"/>
      </top>
      <bottom style="thin">
        <color rgb="FF113CEA"/>
      </bottom>
      <diagonal/>
    </border>
    <border>
      <left style="thin">
        <color theme="0"/>
      </left>
      <right/>
      <top style="thin">
        <color theme="0"/>
      </top>
      <bottom style="thin">
        <color rgb="FF430098"/>
      </bottom>
      <diagonal/>
    </border>
    <border>
      <left/>
      <right/>
      <top style="thin">
        <color theme="0"/>
      </top>
      <bottom style="thin">
        <color rgb="FF430098"/>
      </bottom>
      <diagonal/>
    </border>
    <border>
      <left/>
      <right style="thin">
        <color theme="0"/>
      </right>
      <top style="thin">
        <color theme="0"/>
      </top>
      <bottom style="thin">
        <color rgb="FF430098"/>
      </bottom>
      <diagonal/>
    </border>
    <border>
      <left/>
      <right style="thin">
        <color theme="0"/>
      </right>
      <top style="thin">
        <color rgb="FF113CEA"/>
      </top>
      <bottom style="thin">
        <color theme="0"/>
      </bottom>
      <diagonal/>
    </border>
    <border>
      <left/>
      <right style="thin">
        <color rgb="FF113CEA"/>
      </right>
      <top style="thin">
        <color rgb="FF113CEA"/>
      </top>
      <bottom style="thin">
        <color rgb="FF113CEA"/>
      </bottom>
      <diagonal/>
    </border>
    <border>
      <left style="thin">
        <color theme="0"/>
      </left>
      <right/>
      <top style="medium">
        <color theme="0"/>
      </top>
      <bottom style="medium">
        <color theme="0"/>
      </bottom>
      <diagonal/>
    </border>
    <border>
      <left/>
      <right/>
      <top style="medium">
        <color theme="0"/>
      </top>
      <bottom style="medium">
        <color theme="0"/>
      </bottom>
      <diagonal/>
    </border>
    <border>
      <left style="thin">
        <color rgb="FF113CEA"/>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bottom style="thin">
        <color rgb="FFFFFFFF"/>
      </bottom>
      <diagonal/>
    </border>
    <border>
      <left style="thin">
        <color rgb="FFFFFFFF"/>
      </left>
      <right/>
      <top style="thin">
        <color rgb="FFFFFFFF"/>
      </top>
      <bottom style="thin">
        <color rgb="FF113CEA"/>
      </bottom>
      <diagonal/>
    </border>
    <border>
      <left/>
      <right/>
      <top style="thin">
        <color rgb="FFFFFFFF"/>
      </top>
      <bottom style="thin">
        <color rgb="FF113CEA"/>
      </bottom>
      <diagonal/>
    </border>
    <border>
      <left/>
      <right style="thin">
        <color rgb="FFFFFFFF"/>
      </right>
      <top style="thin">
        <color rgb="FFFFFFFF"/>
      </top>
      <bottom style="thin">
        <color rgb="FF113CEA"/>
      </bottom>
      <diagonal/>
    </border>
    <border>
      <left style="thin">
        <color rgb="FFFFFFFF"/>
      </left>
      <right/>
      <top style="thin">
        <color rgb="FF113CEA"/>
      </top>
      <bottom style="thin">
        <color rgb="FFFFFFFF"/>
      </bottom>
      <diagonal/>
    </border>
    <border>
      <left/>
      <right/>
      <top style="thin">
        <color rgb="FF113CEA"/>
      </top>
      <bottom style="thin">
        <color rgb="FFFFFFFF"/>
      </bottom>
      <diagonal/>
    </border>
    <border>
      <left/>
      <right/>
      <top style="thin">
        <color rgb="FFFFFFFF"/>
      </top>
      <bottom/>
      <diagonal/>
    </border>
    <border>
      <left style="thin">
        <color rgb="FFFFFFFF"/>
      </left>
      <right/>
      <top style="thin">
        <color rgb="FF113CEA"/>
      </top>
      <bottom/>
      <diagonal/>
    </border>
    <border>
      <left/>
      <right style="thin">
        <color rgb="FFFFFFFF"/>
      </right>
      <top style="thin">
        <color rgb="FF113CEA"/>
      </top>
      <bottom/>
      <diagonal/>
    </border>
    <border>
      <left style="thin">
        <color rgb="FFFFFFFF"/>
      </left>
      <right style="thin">
        <color rgb="FFFFFFFF"/>
      </right>
      <top/>
      <bottom style="thin">
        <color rgb="FF113CEA"/>
      </bottom>
      <diagonal/>
    </border>
    <border>
      <left/>
      <right style="thin">
        <color rgb="FFFFFFFF"/>
      </right>
      <top/>
      <bottom style="thin">
        <color rgb="FF113CEA"/>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430098"/>
      </left>
      <right/>
      <top style="thin">
        <color rgb="FF430098"/>
      </top>
      <bottom/>
      <diagonal/>
    </border>
    <border>
      <left/>
      <right style="thin">
        <color rgb="FF430098"/>
      </right>
      <top style="thin">
        <color rgb="FF430098"/>
      </top>
      <bottom/>
      <diagonal/>
    </border>
    <border>
      <left style="thin">
        <color rgb="FFFFFFFF"/>
      </left>
      <right/>
      <top/>
      <bottom style="thin">
        <color rgb="FF113CEA"/>
      </bottom>
      <diagonal/>
    </border>
    <border>
      <left style="thin">
        <color rgb="FFFFFFFF"/>
      </left>
      <right style="thin">
        <color rgb="FFFFFFFF"/>
      </right>
      <top style="thin">
        <color rgb="FF113CEA"/>
      </top>
      <bottom style="thin">
        <color rgb="FF113CEA"/>
      </bottom>
      <diagonal/>
    </border>
    <border>
      <left style="thin">
        <color rgb="FFFFFFFF"/>
      </left>
      <right/>
      <top style="thin">
        <color rgb="FF113CEA"/>
      </top>
      <bottom style="thin">
        <color rgb="FF113CEA"/>
      </bottom>
      <diagonal/>
    </border>
    <border>
      <left/>
      <right style="thin">
        <color rgb="FF430098"/>
      </right>
      <top/>
      <bottom style="thin">
        <color rgb="FF430098"/>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123CEA"/>
      </left>
      <right/>
      <top style="thin">
        <color rgb="FFFFFFFF"/>
      </top>
      <bottom style="thin">
        <color rgb="FFFFFFFF"/>
      </bottom>
      <diagonal/>
    </border>
    <border>
      <left/>
      <right style="thin">
        <color rgb="FF113CEA"/>
      </right>
      <top style="thin">
        <color rgb="FF113CEA"/>
      </top>
      <bottom/>
      <diagonal/>
    </border>
    <border>
      <left style="thin">
        <color rgb="FF113CEA"/>
      </left>
      <right style="thin">
        <color rgb="FFFFFFFF"/>
      </right>
      <top style="thin">
        <color rgb="FFFFFFFF"/>
      </top>
      <bottom/>
      <diagonal/>
    </border>
    <border>
      <left style="thin">
        <color rgb="FF0000FF"/>
      </left>
      <right style="thin">
        <color rgb="FF0000FF"/>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113CEA"/>
      </left>
      <right style="thin">
        <color rgb="FFFFFFFF"/>
      </right>
      <top style="thin">
        <color rgb="FF113CEA"/>
      </top>
      <bottom style="thin">
        <color rgb="FF113CEA"/>
      </bottom>
      <diagonal/>
    </border>
    <border>
      <left style="thin">
        <color rgb="FFFFFFFF"/>
      </left>
      <right style="thin">
        <color rgb="FF113CEA"/>
      </right>
      <top style="thin">
        <color rgb="FF113CEA"/>
      </top>
      <bottom style="thin">
        <color rgb="FF113CEA"/>
      </bottom>
      <diagonal/>
    </border>
    <border>
      <left/>
      <right/>
      <top style="thin">
        <color rgb="FF430098"/>
      </top>
      <bottom/>
      <diagonal/>
    </border>
    <border>
      <left/>
      <right/>
      <top style="thin">
        <color rgb="FFFFFFFF"/>
      </top>
      <bottom style="thin">
        <color rgb="FF430098"/>
      </bottom>
      <diagonal/>
    </border>
    <border>
      <left style="thin">
        <color rgb="FF123CEA"/>
      </left>
      <right style="thin">
        <color rgb="FF123CEA"/>
      </right>
      <top/>
      <bottom style="thin">
        <color rgb="FF123CEA"/>
      </bottom>
      <diagonal/>
    </border>
    <border>
      <left style="thin">
        <color rgb="FFFFFFFF"/>
      </left>
      <right style="thin">
        <color rgb="FFFFFFFF"/>
      </right>
      <top style="thin">
        <color rgb="FFFFFFFF"/>
      </top>
      <bottom style="thin">
        <color rgb="FF113CEA"/>
      </bottom>
      <diagonal/>
    </border>
    <border>
      <left style="thin">
        <color rgb="FF430098"/>
      </left>
      <right/>
      <top style="thin">
        <color rgb="FF430098"/>
      </top>
      <bottom style="thin">
        <color rgb="FF430098"/>
      </bottom>
      <diagonal/>
    </border>
    <border>
      <left/>
      <right style="thin">
        <color rgb="FFFFFFFF"/>
      </right>
      <top style="thin">
        <color rgb="FF113CEA"/>
      </top>
      <bottom style="thin">
        <color rgb="FFFFFFFF"/>
      </bottom>
      <diagonal/>
    </border>
    <border>
      <left/>
      <right/>
      <top style="thin">
        <color rgb="FF0070C0"/>
      </top>
      <bottom style="thin">
        <color rgb="FF0070C0"/>
      </bottom>
      <diagonal/>
    </border>
    <border>
      <left/>
      <right/>
      <top style="thin">
        <color rgb="FF0070C0"/>
      </top>
      <bottom/>
      <diagonal/>
    </border>
    <border>
      <left/>
      <right style="thin">
        <color rgb="FFFFFFFF"/>
      </right>
      <top style="thin">
        <color rgb="FF113CEA"/>
      </top>
      <bottom style="thin">
        <color rgb="FF113CEA"/>
      </bottom>
      <diagonal/>
    </border>
    <border>
      <left style="medium">
        <color theme="0"/>
      </left>
      <right/>
      <top style="thin">
        <color rgb="FF113CEA"/>
      </top>
      <bottom style="thin">
        <color rgb="FF113CEA"/>
      </bottom>
      <diagonal/>
    </border>
    <border>
      <left style="thin">
        <color theme="0"/>
      </left>
      <right/>
      <top style="thin">
        <color rgb="FF113CEA"/>
      </top>
      <bottom style="thin">
        <color rgb="FF113CEA"/>
      </bottom>
      <diagonal/>
    </border>
    <border>
      <left style="thin">
        <color theme="0"/>
      </left>
      <right style="thin">
        <color theme="0"/>
      </right>
      <top style="thin">
        <color rgb="FF113CEA"/>
      </top>
      <bottom/>
      <diagonal/>
    </border>
    <border>
      <left/>
      <right style="thin">
        <color theme="0"/>
      </right>
      <top style="thin">
        <color rgb="FF113CEA"/>
      </top>
      <bottom/>
      <diagonal/>
    </border>
    <border>
      <left/>
      <right/>
      <top style="thin">
        <color rgb="FF430098"/>
      </top>
      <bottom style="thin">
        <color rgb="FF113CEA"/>
      </bottom>
      <diagonal/>
    </border>
    <border>
      <left/>
      <right style="thin">
        <color rgb="FF430098"/>
      </right>
      <top/>
      <bottom/>
      <diagonal/>
    </border>
    <border>
      <left/>
      <right style="thin">
        <color rgb="FF113CEA"/>
      </right>
      <top/>
      <bottom style="thin">
        <color rgb="FF113CEA"/>
      </bottom>
      <diagonal/>
    </border>
    <border>
      <left/>
      <right style="thin">
        <color rgb="FF133EEA"/>
      </right>
      <top/>
      <bottom style="thin">
        <color rgb="FF133EEA"/>
      </bottom>
      <diagonal/>
    </border>
    <border>
      <left style="thin">
        <color rgb="FF133EEA"/>
      </left>
      <right style="thin">
        <color rgb="FF133EEA"/>
      </right>
      <top/>
      <bottom style="thin">
        <color rgb="FF133EEA"/>
      </bottom>
      <diagonal/>
    </border>
    <border>
      <left style="thin">
        <color rgb="FF133EEA"/>
      </left>
      <right/>
      <top/>
      <bottom style="thin">
        <color rgb="FF133EEA"/>
      </bottom>
      <diagonal/>
    </border>
    <border>
      <left/>
      <right style="thin">
        <color rgb="FF133EEA"/>
      </right>
      <top style="thin">
        <color rgb="FF133EEA"/>
      </top>
      <bottom style="thin">
        <color rgb="FF133EEA"/>
      </bottom>
      <diagonal/>
    </border>
    <border>
      <left style="thin">
        <color rgb="FF133EEA"/>
      </left>
      <right style="thin">
        <color rgb="FF133EEA"/>
      </right>
      <top style="thin">
        <color rgb="FF133EEA"/>
      </top>
      <bottom style="thin">
        <color rgb="FF133EEA"/>
      </bottom>
      <diagonal/>
    </border>
    <border>
      <left style="thin">
        <color rgb="FF133EEA"/>
      </left>
      <right/>
      <top style="thin">
        <color rgb="FF133EEA"/>
      </top>
      <bottom style="thin">
        <color rgb="FF133EEA"/>
      </bottom>
      <diagonal/>
    </border>
    <border>
      <left/>
      <right style="thin">
        <color rgb="FF133EEA"/>
      </right>
      <top style="thin">
        <color rgb="FF133EEA"/>
      </top>
      <bottom/>
      <diagonal/>
    </border>
    <border>
      <left style="thin">
        <color rgb="FF133EEA"/>
      </left>
      <right style="thin">
        <color rgb="FF133EEA"/>
      </right>
      <top style="thin">
        <color rgb="FF133EEA"/>
      </top>
      <bottom/>
      <diagonal/>
    </border>
    <border>
      <left style="thin">
        <color rgb="FF133EEA"/>
      </left>
      <right/>
      <top style="thin">
        <color rgb="FF133EEA"/>
      </top>
      <bottom/>
      <diagonal/>
    </border>
    <border>
      <left/>
      <right/>
      <top style="thin">
        <color rgb="FF113CEA"/>
      </top>
      <bottom style="thin">
        <color rgb="FF3338E8"/>
      </bottom>
      <diagonal/>
    </border>
    <border>
      <left/>
      <right/>
      <top/>
      <bottom style="thin">
        <color rgb="FF000000"/>
      </bottom>
      <diagonal/>
    </border>
    <border>
      <left/>
      <right/>
      <top style="thin">
        <color rgb="FF113CEA"/>
      </top>
      <bottom style="thin">
        <color rgb="FF000000"/>
      </bottom>
      <diagonal/>
    </border>
    <border>
      <left/>
      <right/>
      <top/>
      <bottom style="thin">
        <color rgb="FF0070C0"/>
      </bottom>
      <diagonal/>
    </border>
    <border>
      <left/>
      <right style="thin">
        <color rgb="FFFFFFFF"/>
      </right>
      <top/>
      <bottom style="thin">
        <color rgb="FF0070C0"/>
      </bottom>
      <diagonal/>
    </border>
    <border>
      <left/>
      <right style="thin">
        <color rgb="FF3338E8"/>
      </right>
      <top style="thin">
        <color rgb="FF3338E8"/>
      </top>
      <bottom style="thin">
        <color rgb="FF3338E8"/>
      </bottom>
      <diagonal/>
    </border>
    <border>
      <left style="thin">
        <color rgb="FF3338E8"/>
      </left>
      <right style="thin">
        <color rgb="FF3338E8"/>
      </right>
      <top style="thin">
        <color rgb="FF3338E8"/>
      </top>
      <bottom style="thin">
        <color rgb="FF3338E8"/>
      </bottom>
      <diagonal/>
    </border>
    <border>
      <left style="thin">
        <color rgb="FF3338E8"/>
      </left>
      <right/>
      <top style="thin">
        <color rgb="FF3338E8"/>
      </top>
      <bottom style="thin">
        <color rgb="FF3338E8"/>
      </bottom>
      <diagonal/>
    </border>
    <border>
      <left style="thin">
        <color rgb="FF0000FF"/>
      </left>
      <right/>
      <top style="thin">
        <color rgb="FF0000FF"/>
      </top>
      <bottom/>
      <diagonal/>
    </border>
    <border>
      <left style="thin">
        <color rgb="FF0000FF"/>
      </left>
      <right/>
      <top/>
      <bottom/>
      <diagonal/>
    </border>
    <border>
      <left/>
      <right style="thin">
        <color rgb="FF3338E8"/>
      </right>
      <top/>
      <bottom style="thin">
        <color rgb="FF3338E8"/>
      </bottom>
      <diagonal/>
    </border>
    <border>
      <left style="thin">
        <color rgb="FF3338E8"/>
      </left>
      <right style="thin">
        <color rgb="FF3338E8"/>
      </right>
      <top/>
      <bottom style="thin">
        <color rgb="FF3338E8"/>
      </bottom>
      <diagonal/>
    </border>
    <border>
      <left style="thin">
        <color rgb="FF3338E8"/>
      </left>
      <right/>
      <top/>
      <bottom style="thin">
        <color rgb="FF3338E8"/>
      </bottom>
      <diagonal/>
    </border>
    <border>
      <left/>
      <right style="thin">
        <color rgb="FF113CEA"/>
      </right>
      <top/>
      <bottom/>
      <diagonal/>
    </border>
    <border>
      <left style="thin">
        <color rgb="FFFFFFFF"/>
      </left>
      <right/>
      <top style="thin">
        <color theme="0"/>
      </top>
      <bottom/>
      <diagonal/>
    </border>
    <border>
      <left style="medium">
        <color theme="0"/>
      </left>
      <right/>
      <top/>
      <bottom style="thin">
        <color rgb="FF113CEA"/>
      </bottom>
      <diagonal/>
    </border>
    <border>
      <left/>
      <right/>
      <top/>
      <bottom style="thin">
        <color rgb="FF430098"/>
      </bottom>
      <diagonal/>
    </border>
    <border>
      <left style="thin">
        <color rgb="FFFFFFFF"/>
      </left>
      <right/>
      <top style="thin">
        <color rgb="FF113CEA"/>
      </top>
      <bottom style="thin">
        <color theme="0"/>
      </bottom>
      <diagonal/>
    </border>
    <border>
      <left/>
      <right style="thin">
        <color theme="0"/>
      </right>
      <top/>
      <bottom style="thin">
        <color rgb="FF113CEA"/>
      </bottom>
      <diagonal/>
    </border>
    <border>
      <left style="thin">
        <color rgb="FF123CEA"/>
      </left>
      <right/>
      <top style="thin">
        <color rgb="FF123CEA"/>
      </top>
      <bottom style="thin">
        <color rgb="FF123CEA"/>
      </bottom>
      <diagonal/>
    </border>
    <border>
      <left/>
      <right style="thin">
        <color rgb="FF3338E8"/>
      </right>
      <top style="thin">
        <color rgb="FF3338E8"/>
      </top>
      <bottom/>
      <diagonal/>
    </border>
    <border>
      <left/>
      <right/>
      <top style="thin">
        <color rgb="FF133EEA"/>
      </top>
      <bottom/>
      <diagonal/>
    </border>
    <border>
      <left/>
      <right/>
      <top/>
      <bottom style="thin">
        <color rgb="FF133EEA"/>
      </bottom>
      <diagonal/>
    </border>
    <border>
      <left/>
      <right style="thin">
        <color rgb="FFFFFFFF"/>
      </right>
      <top/>
      <bottom style="thin">
        <color rgb="FF430098"/>
      </bottom>
      <diagonal/>
    </border>
    <border>
      <left style="thin">
        <color rgb="FFFFFFFF"/>
      </left>
      <right/>
      <top/>
      <bottom style="thin">
        <color rgb="FF430098"/>
      </bottom>
      <diagonal/>
    </border>
    <border>
      <left style="thin">
        <color rgb="FF113CEA"/>
      </left>
      <right/>
      <top/>
      <bottom style="thin">
        <color rgb="FF430098"/>
      </bottom>
      <diagonal/>
    </border>
    <border>
      <left/>
      <right style="thin">
        <color rgb="FF113CEA"/>
      </right>
      <top/>
      <bottom style="thin">
        <color rgb="FF430098"/>
      </bottom>
      <diagonal/>
    </border>
    <border>
      <left style="medium">
        <color rgb="FF000000"/>
      </left>
      <right/>
      <top/>
      <bottom/>
      <diagonal/>
    </border>
    <border>
      <left style="thin">
        <color theme="0"/>
      </left>
      <right/>
      <top/>
      <bottom style="thin">
        <color rgb="FF113CEA"/>
      </bottom>
      <diagonal/>
    </border>
  </borders>
  <cellStyleXfs count="5">
    <xf numFmtId="0" fontId="0" fillId="0" borderId="0"/>
    <xf numFmtId="0" fontId="1" fillId="0" borderId="0" applyNumberFormat="0" applyFill="0" applyBorder="0" applyAlignment="0" applyProtection="0"/>
    <xf numFmtId="0" fontId="25" fillId="0" borderId="1" applyProtection="0">
      <alignment horizontal="left" vertical="center" wrapText="1"/>
    </xf>
    <xf numFmtId="0" fontId="1" fillId="0" borderId="0" applyNumberFormat="0" applyFill="0" applyBorder="0" applyAlignment="0" applyProtection="0"/>
    <xf numFmtId="9" fontId="115" fillId="0" borderId="0" applyFont="0" applyFill="0" applyBorder="0" applyAlignment="0" applyProtection="0"/>
  </cellStyleXfs>
  <cellXfs count="2353">
    <xf numFmtId="0" fontId="0" fillId="0" borderId="0" xfId="0"/>
    <xf numFmtId="0" fontId="0" fillId="2" borderId="0" xfId="0" applyFill="1"/>
    <xf numFmtId="0" fontId="0" fillId="0" borderId="2" xfId="0" applyBorder="1"/>
    <xf numFmtId="0" fontId="0" fillId="0" borderId="3" xfId="0" applyBorder="1"/>
    <xf numFmtId="0" fontId="0" fillId="2" borderId="2" xfId="0" applyFill="1" applyBorder="1"/>
    <xf numFmtId="0" fontId="0" fillId="2" borderId="3" xfId="0" applyFill="1" applyBorder="1"/>
    <xf numFmtId="0" fontId="0" fillId="0" borderId="1" xfId="0" applyBorder="1"/>
    <xf numFmtId="0" fontId="0" fillId="2" borderId="4" xfId="0" applyFill="1" applyBorder="1"/>
    <xf numFmtId="0" fontId="0" fillId="2" borderId="5" xfId="0" applyFill="1" applyBorder="1"/>
    <xf numFmtId="0" fontId="0" fillId="2" borderId="6" xfId="0" applyFill="1" applyBorder="1"/>
    <xf numFmtId="0" fontId="0" fillId="0" borderId="5" xfId="0" applyBorder="1"/>
    <xf numFmtId="0" fontId="0" fillId="0" borderId="6" xfId="0" applyBorder="1"/>
    <xf numFmtId="0" fontId="0" fillId="2" borderId="1" xfId="0" applyFill="1" applyBorder="1"/>
    <xf numFmtId="0" fontId="13" fillId="0" borderId="7" xfId="0" applyFont="1" applyBorder="1" applyAlignment="1">
      <alignment horizontal="left" vertical="center" wrapText="1"/>
    </xf>
    <xf numFmtId="0" fontId="0" fillId="0" borderId="8" xfId="0" applyBorder="1"/>
    <xf numFmtId="0" fontId="0" fillId="0" borderId="4" xfId="0" applyBorder="1"/>
    <xf numFmtId="0" fontId="5" fillId="2" borderId="2" xfId="0" applyFont="1" applyFill="1" applyBorder="1" applyAlignment="1">
      <alignment vertical="center" wrapText="1"/>
    </xf>
    <xf numFmtId="0" fontId="0" fillId="2" borderId="4" xfId="0"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9" fillId="0" borderId="3" xfId="0" applyFont="1" applyBorder="1"/>
    <xf numFmtId="0" fontId="9" fillId="0" borderId="4" xfId="0" applyFont="1" applyBorder="1"/>
    <xf numFmtId="0" fontId="9" fillId="0" borderId="2" xfId="0" applyFont="1" applyBorder="1"/>
    <xf numFmtId="0" fontId="0" fillId="0" borderId="14" xfId="0" applyBorder="1"/>
    <xf numFmtId="0" fontId="0" fillId="0" borderId="4" xfId="0" applyBorder="1" applyAlignment="1">
      <alignment vertical="center"/>
    </xf>
    <xf numFmtId="0" fontId="13" fillId="0" borderId="11" xfId="0" applyFont="1" applyBorder="1" applyAlignment="1">
      <alignment vertical="center" wrapText="1"/>
    </xf>
    <xf numFmtId="0" fontId="12" fillId="0" borderId="7" xfId="0" applyFont="1" applyBorder="1" applyAlignment="1">
      <alignment horizontal="left" vertical="center" wrapText="1"/>
    </xf>
    <xf numFmtId="0" fontId="12" fillId="2" borderId="6" xfId="0" applyFont="1" applyFill="1" applyBorder="1" applyAlignment="1">
      <alignment vertical="center"/>
    </xf>
    <xf numFmtId="0" fontId="12" fillId="0" borderId="6" xfId="0" applyFont="1" applyBorder="1" applyAlignment="1">
      <alignment vertical="center"/>
    </xf>
    <xf numFmtId="0" fontId="13" fillId="0" borderId="7" xfId="0" applyFont="1" applyBorder="1" applyAlignment="1">
      <alignment vertical="center" wrapText="1"/>
    </xf>
    <xf numFmtId="0" fontId="13" fillId="0" borderId="3" xfId="0" applyFont="1" applyBorder="1" applyAlignment="1">
      <alignment vertical="center"/>
    </xf>
    <xf numFmtId="0" fontId="5" fillId="2" borderId="3" xfId="0" applyFont="1" applyFill="1" applyBorder="1" applyAlignment="1">
      <alignment vertical="center" wrapText="1"/>
    </xf>
    <xf numFmtId="0" fontId="7" fillId="2" borderId="3" xfId="0" applyFont="1" applyFill="1" applyBorder="1" applyAlignment="1">
      <alignment vertical="center" wrapText="1"/>
    </xf>
    <xf numFmtId="0" fontId="13" fillId="2" borderId="3" xfId="0" applyFont="1" applyFill="1" applyBorder="1" applyAlignment="1">
      <alignment vertical="center" wrapText="1"/>
    </xf>
    <xf numFmtId="0" fontId="13"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9" fillId="2" borderId="3" xfId="0" applyFont="1" applyFill="1" applyBorder="1"/>
    <xf numFmtId="0" fontId="15" fillId="2" borderId="3" xfId="0" applyFont="1" applyFill="1" applyBorder="1" applyAlignment="1">
      <alignment vertical="center" wrapText="1"/>
    </xf>
    <xf numFmtId="0" fontId="7" fillId="2" borderId="6"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13" fillId="2" borderId="2" xfId="0" applyFont="1" applyFill="1" applyBorder="1" applyAlignment="1">
      <alignment vertical="center"/>
    </xf>
    <xf numFmtId="0" fontId="13" fillId="2" borderId="2" xfId="0" applyFont="1" applyFill="1" applyBorder="1" applyAlignment="1">
      <alignment vertical="center" wrapText="1"/>
    </xf>
    <xf numFmtId="0" fontId="13" fillId="2" borderId="6" xfId="0" applyFont="1" applyFill="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0" fillId="2" borderId="3" xfId="0" applyFill="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2" borderId="2" xfId="0" applyFont="1" applyFill="1" applyBorder="1" applyAlignment="1">
      <alignment vertical="center" wrapText="1"/>
    </xf>
    <xf numFmtId="0" fontId="0" fillId="0" borderId="14" xfId="0" applyBorder="1" applyAlignment="1">
      <alignment vertical="center"/>
    </xf>
    <xf numFmtId="0" fontId="13" fillId="2" borderId="5" xfId="0" applyFont="1" applyFill="1" applyBorder="1" applyAlignment="1">
      <alignment horizontal="center" vertical="center"/>
    </xf>
    <xf numFmtId="0" fontId="12" fillId="2" borderId="2" xfId="0" applyFont="1" applyFill="1" applyBorder="1" applyAlignment="1">
      <alignment vertical="center"/>
    </xf>
    <xf numFmtId="0" fontId="7" fillId="2" borderId="2" xfId="0" applyFont="1" applyFill="1" applyBorder="1" applyAlignment="1">
      <alignment vertical="center" wrapText="1"/>
    </xf>
    <xf numFmtId="0" fontId="4" fillId="0" borderId="20" xfId="0" applyFont="1" applyBorder="1" applyAlignment="1">
      <alignment horizontal="center" vertical="top" wrapText="1"/>
    </xf>
    <xf numFmtId="0" fontId="25" fillId="0" borderId="1" xfId="0" applyFont="1" applyBorder="1" applyAlignment="1">
      <alignment vertical="center"/>
    </xf>
    <xf numFmtId="0" fontId="4" fillId="0" borderId="21" xfId="0" applyFont="1" applyBorder="1" applyAlignment="1">
      <alignment horizontal="center" vertical="top" wrapText="1"/>
    </xf>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15" xfId="0" applyFill="1" applyBorder="1"/>
    <xf numFmtId="0" fontId="0" fillId="0" borderId="22" xfId="0" applyBorder="1"/>
    <xf numFmtId="0" fontId="13" fillId="0" borderId="30" xfId="0" applyFont="1" applyBorder="1" applyAlignment="1">
      <alignment vertical="center" wrapText="1"/>
    </xf>
    <xf numFmtId="0" fontId="12" fillId="2" borderId="3" xfId="0" applyFont="1" applyFill="1" applyBorder="1"/>
    <xf numFmtId="0" fontId="12" fillId="2" borderId="23" xfId="0" applyFont="1" applyFill="1" applyBorder="1"/>
    <xf numFmtId="0" fontId="12" fillId="2" borderId="0" xfId="0" applyFont="1" applyFill="1"/>
    <xf numFmtId="0" fontId="13" fillId="0" borderId="11" xfId="0" applyFont="1" applyBorder="1" applyAlignment="1">
      <alignment horizontal="left" vertical="center" wrapText="1"/>
    </xf>
    <xf numFmtId="0" fontId="31" fillId="0" borderId="21" xfId="0" applyFont="1" applyBorder="1" applyAlignment="1">
      <alignment horizontal="center" vertical="top" wrapText="1"/>
    </xf>
    <xf numFmtId="0" fontId="31" fillId="0" borderId="20" xfId="0" applyFont="1" applyBorder="1" applyAlignment="1">
      <alignment horizontal="center" vertical="top" wrapText="1"/>
    </xf>
    <xf numFmtId="0" fontId="12" fillId="2" borderId="26" xfId="0" applyFont="1" applyFill="1" applyBorder="1"/>
    <xf numFmtId="0" fontId="12" fillId="2" borderId="5" xfId="0" applyFont="1" applyFill="1" applyBorder="1"/>
    <xf numFmtId="0" fontId="12" fillId="0" borderId="5" xfId="0" applyFont="1" applyBorder="1"/>
    <xf numFmtId="0" fontId="12" fillId="0" borderId="6" xfId="0" applyFont="1" applyBorder="1"/>
    <xf numFmtId="0" fontId="12" fillId="0" borderId="2" xfId="0" applyFont="1" applyBorder="1"/>
    <xf numFmtId="0" fontId="12" fillId="0" borderId="3" xfId="0" applyFont="1" applyBorder="1"/>
    <xf numFmtId="0" fontId="12" fillId="0" borderId="2" xfId="0" applyFont="1" applyBorder="1" applyAlignment="1">
      <alignment vertical="center"/>
    </xf>
    <xf numFmtId="0" fontId="12" fillId="0" borderId="3" xfId="0" applyFont="1" applyBorder="1" applyAlignment="1">
      <alignment vertical="center"/>
    </xf>
    <xf numFmtId="0" fontId="12" fillId="2" borderId="27" xfId="0" applyFont="1" applyFill="1" applyBorder="1"/>
    <xf numFmtId="0" fontId="12" fillId="2" borderId="15" xfId="0" applyFont="1" applyFill="1" applyBorder="1"/>
    <xf numFmtId="0" fontId="20" fillId="0" borderId="3" xfId="0" applyFont="1" applyBorder="1" applyAlignment="1">
      <alignment vertical="center" wrapText="1"/>
    </xf>
    <xf numFmtId="0" fontId="12" fillId="2" borderId="9" xfId="0" applyFont="1" applyFill="1" applyBorder="1"/>
    <xf numFmtId="0" fontId="11" fillId="0" borderId="3" xfId="0" applyFont="1" applyBorder="1" applyAlignment="1">
      <alignment vertical="center"/>
    </xf>
    <xf numFmtId="0" fontId="13" fillId="0" borderId="2" xfId="0" applyFont="1" applyBorder="1" applyAlignment="1">
      <alignment vertical="center"/>
    </xf>
    <xf numFmtId="0" fontId="11" fillId="0" borderId="2" xfId="0" applyFont="1" applyBorder="1" applyAlignment="1">
      <alignment vertical="center"/>
    </xf>
    <xf numFmtId="0" fontId="20" fillId="2" borderId="3" xfId="0" applyFont="1" applyFill="1" applyBorder="1" applyAlignment="1">
      <alignment vertical="center" wrapText="1"/>
    </xf>
    <xf numFmtId="0" fontId="31" fillId="2" borderId="3" xfId="0" applyFont="1" applyFill="1" applyBorder="1" applyAlignment="1">
      <alignment vertical="center" wrapText="1"/>
    </xf>
    <xf numFmtId="0" fontId="7" fillId="2" borderId="3" xfId="0" applyFont="1" applyFill="1" applyBorder="1" applyAlignment="1">
      <alignment horizontal="left" vertical="center" indent="1"/>
    </xf>
    <xf numFmtId="0" fontId="31" fillId="2" borderId="3" xfId="0" applyFont="1" applyFill="1" applyBorder="1" applyAlignment="1">
      <alignment horizontal="left" vertical="center" wrapText="1" indent="1"/>
    </xf>
    <xf numFmtId="0" fontId="32" fillId="2" borderId="3" xfId="0" applyFont="1" applyFill="1" applyBorder="1" applyAlignment="1">
      <alignment horizontal="left" vertical="center" wrapText="1" indent="1"/>
    </xf>
    <xf numFmtId="3" fontId="13" fillId="2" borderId="3" xfId="0" applyNumberFormat="1" applyFont="1" applyFill="1" applyBorder="1" applyAlignment="1">
      <alignment horizontal="left" vertical="center" wrapText="1" indent="1"/>
    </xf>
    <xf numFmtId="0" fontId="25" fillId="2" borderId="3" xfId="0" applyFont="1" applyFill="1" applyBorder="1" applyAlignment="1">
      <alignment vertical="center" wrapText="1"/>
    </xf>
    <xf numFmtId="0" fontId="23" fillId="2" borderId="3" xfId="0" applyFont="1" applyFill="1" applyBorder="1" applyAlignment="1">
      <alignment vertical="center" wrapText="1"/>
    </xf>
    <xf numFmtId="0" fontId="23" fillId="2" borderId="9" xfId="0" applyFont="1" applyFill="1" applyBorder="1" applyAlignment="1">
      <alignment vertical="center" wrapText="1"/>
    </xf>
    <xf numFmtId="0" fontId="7" fillId="2" borderId="3" xfId="0" applyFont="1" applyFill="1" applyBorder="1" applyAlignment="1">
      <alignment horizontal="left" indent="1"/>
    </xf>
    <xf numFmtId="0" fontId="13" fillId="2" borderId="3" xfId="0" applyFont="1" applyFill="1" applyBorder="1" applyAlignment="1">
      <alignment horizontal="center" textRotation="90"/>
    </xf>
    <xf numFmtId="0" fontId="11" fillId="2" borderId="3" xfId="0" applyFont="1" applyFill="1" applyBorder="1" applyAlignment="1">
      <alignment horizontal="center" textRotation="90"/>
    </xf>
    <xf numFmtId="0" fontId="13" fillId="2" borderId="3" xfId="0" applyFont="1" applyFill="1" applyBorder="1" applyAlignment="1">
      <alignment horizontal="right" vertical="center"/>
    </xf>
    <xf numFmtId="0" fontId="11" fillId="2" borderId="3" xfId="0" applyFont="1" applyFill="1" applyBorder="1" applyAlignment="1">
      <alignment horizontal="right" vertical="center"/>
    </xf>
    <xf numFmtId="0" fontId="12" fillId="2" borderId="3" xfId="0" applyFont="1" applyFill="1" applyBorder="1" applyAlignment="1">
      <alignment horizontal="right" vertical="center"/>
    </xf>
    <xf numFmtId="0" fontId="26" fillId="2" borderId="3" xfId="0" applyFont="1" applyFill="1" applyBorder="1" applyAlignment="1">
      <alignment horizontal="right" vertical="center"/>
    </xf>
    <xf numFmtId="0" fontId="13" fillId="2" borderId="23" xfId="0" applyFont="1" applyFill="1" applyBorder="1" applyAlignment="1">
      <alignment vertical="center" wrapText="1"/>
    </xf>
    <xf numFmtId="0" fontId="13" fillId="2" borderId="26" xfId="0" applyFont="1" applyFill="1" applyBorder="1" applyAlignment="1">
      <alignment vertical="center" wrapText="1"/>
    </xf>
    <xf numFmtId="0" fontId="11" fillId="2" borderId="2" xfId="0" applyFont="1" applyFill="1" applyBorder="1" applyAlignment="1">
      <alignment horizontal="center" textRotation="90"/>
    </xf>
    <xf numFmtId="0" fontId="11" fillId="2" borderId="2" xfId="0" applyFont="1" applyFill="1" applyBorder="1" applyAlignment="1">
      <alignment horizontal="right" vertical="center"/>
    </xf>
    <xf numFmtId="0" fontId="25" fillId="0" borderId="3" xfId="0" applyFont="1" applyBorder="1" applyAlignment="1">
      <alignment horizontal="left" vertical="center"/>
    </xf>
    <xf numFmtId="0" fontId="12" fillId="2" borderId="3" xfId="0" applyFont="1" applyFill="1" applyBorder="1" applyAlignment="1">
      <alignment vertical="center"/>
    </xf>
    <xf numFmtId="0" fontId="26" fillId="2" borderId="3" xfId="0" applyFont="1" applyFill="1" applyBorder="1" applyAlignment="1">
      <alignment vertical="center"/>
    </xf>
    <xf numFmtId="0" fontId="21" fillId="2" borderId="3" xfId="0" applyFont="1" applyFill="1" applyBorder="1" applyAlignment="1">
      <alignment vertical="center" wrapText="1"/>
    </xf>
    <xf numFmtId="0" fontId="7" fillId="2" borderId="3" xfId="0" applyFont="1" applyFill="1" applyBorder="1" applyAlignment="1">
      <alignment vertical="center"/>
    </xf>
    <xf numFmtId="0" fontId="0" fillId="2" borderId="2" xfId="0" applyFill="1" applyBorder="1" applyAlignment="1">
      <alignment vertical="top"/>
    </xf>
    <xf numFmtId="0" fontId="8" fillId="2" borderId="2" xfId="0" applyFont="1" applyFill="1" applyBorder="1" applyAlignment="1">
      <alignment vertical="center" wrapText="1"/>
    </xf>
    <xf numFmtId="0" fontId="12" fillId="2" borderId="3" xfId="0" applyFont="1" applyFill="1" applyBorder="1" applyAlignment="1">
      <alignment vertical="top" wrapText="1"/>
    </xf>
    <xf numFmtId="0" fontId="12" fillId="2" borderId="2" xfId="0" applyFont="1" applyFill="1" applyBorder="1"/>
    <xf numFmtId="0" fontId="12" fillId="2" borderId="6" xfId="0" applyFont="1" applyFill="1" applyBorder="1"/>
    <xf numFmtId="0" fontId="8" fillId="2" borderId="6" xfId="0" applyFont="1" applyFill="1" applyBorder="1"/>
    <xf numFmtId="0" fontId="9" fillId="0" borderId="2" xfId="0" applyFont="1" applyBorder="1" applyAlignment="1">
      <alignment vertical="center"/>
    </xf>
    <xf numFmtId="0" fontId="9" fillId="0" borderId="3" xfId="0" applyFont="1" applyBorder="1" applyAlignment="1">
      <alignment vertical="center"/>
    </xf>
    <xf numFmtId="0" fontId="25" fillId="0" borderId="2" xfId="0" applyFont="1" applyBorder="1" applyAlignment="1">
      <alignment horizontal="left" vertical="center"/>
    </xf>
    <xf numFmtId="0" fontId="0" fillId="0" borderId="26" xfId="0" applyBorder="1"/>
    <xf numFmtId="0" fontId="0" fillId="0" borderId="4" xfId="0" applyBorder="1" applyAlignment="1">
      <alignment horizontal="left"/>
    </xf>
    <xf numFmtId="0" fontId="0" fillId="2" borderId="0" xfId="0" applyFill="1" applyAlignment="1">
      <alignment horizontal="left"/>
    </xf>
    <xf numFmtId="0" fontId="0" fillId="0" borderId="0" xfId="0" applyAlignment="1">
      <alignment horizontal="left"/>
    </xf>
    <xf numFmtId="0" fontId="0" fillId="0" borderId="26" xfId="0" applyBorder="1" applyAlignment="1">
      <alignment horizontal="left"/>
    </xf>
    <xf numFmtId="0" fontId="0" fillId="0" borderId="3" xfId="0" applyBorder="1" applyAlignment="1">
      <alignment horizontal="left"/>
    </xf>
    <xf numFmtId="0" fontId="12" fillId="0" borderId="7" xfId="0" applyFont="1" applyBorder="1" applyAlignment="1">
      <alignment vertical="center" wrapText="1"/>
    </xf>
    <xf numFmtId="0" fontId="24" fillId="2" borderId="3" xfId="0" applyFont="1" applyFill="1" applyBorder="1" applyAlignment="1">
      <alignment vertical="center"/>
    </xf>
    <xf numFmtId="0" fontId="7" fillId="2" borderId="3" xfId="0" applyFont="1" applyFill="1" applyBorder="1" applyAlignment="1">
      <alignment horizontal="left" vertical="center" wrapText="1" indent="1"/>
    </xf>
    <xf numFmtId="0" fontId="8" fillId="2" borderId="3" xfId="0" applyFont="1" applyFill="1" applyBorder="1" applyAlignment="1">
      <alignment vertical="center" wrapText="1"/>
    </xf>
    <xf numFmtId="0" fontId="13" fillId="2" borderId="3" xfId="0" applyFont="1" applyFill="1" applyBorder="1" applyAlignment="1">
      <alignment vertical="center"/>
    </xf>
    <xf numFmtId="0" fontId="13" fillId="2" borderId="3" xfId="0" applyFont="1" applyFill="1" applyBorder="1" applyAlignment="1">
      <alignment horizontal="left" vertical="center" indent="1"/>
    </xf>
    <xf numFmtId="0" fontId="0" fillId="0" borderId="25" xfId="0" applyBorder="1"/>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1" fillId="2" borderId="3" xfId="0" applyFont="1" applyFill="1" applyBorder="1" applyAlignment="1">
      <alignment vertical="center"/>
    </xf>
    <xf numFmtId="0" fontId="12" fillId="0" borderId="11" xfId="0" applyFont="1" applyBorder="1" applyAlignment="1">
      <alignment vertical="center" wrapText="1"/>
    </xf>
    <xf numFmtId="0" fontId="23" fillId="2" borderId="3" xfId="0" applyFont="1" applyFill="1" applyBorder="1" applyAlignment="1">
      <alignment vertical="center"/>
    </xf>
    <xf numFmtId="0" fontId="4" fillId="2" borderId="3" xfId="0" applyFont="1" applyFill="1" applyBorder="1" applyAlignment="1">
      <alignment vertical="center" wrapText="1"/>
    </xf>
    <xf numFmtId="0" fontId="31" fillId="2" borderId="2" xfId="0" applyFont="1" applyFill="1" applyBorder="1" applyAlignment="1">
      <alignment vertical="center" wrapText="1"/>
    </xf>
    <xf numFmtId="0" fontId="31" fillId="0" borderId="6" xfId="0" applyFont="1" applyBorder="1" applyAlignment="1">
      <alignment horizontal="left" vertical="center" wrapText="1"/>
    </xf>
    <xf numFmtId="0" fontId="26" fillId="0" borderId="3" xfId="0" applyFont="1" applyBorder="1" applyAlignment="1">
      <alignment horizontal="left" vertical="center" wrapText="1"/>
    </xf>
    <xf numFmtId="0" fontId="35" fillId="2" borderId="23" xfId="0" applyFont="1" applyFill="1" applyBorder="1"/>
    <xf numFmtId="0" fontId="35" fillId="2" borderId="0" xfId="0" applyFont="1" applyFill="1"/>
    <xf numFmtId="0" fontId="15" fillId="2" borderId="0" xfId="0" applyFont="1" applyFill="1" applyAlignment="1">
      <alignment vertical="center" wrapText="1"/>
    </xf>
    <xf numFmtId="0" fontId="25" fillId="0" borderId="3" xfId="0" applyFont="1" applyBorder="1" applyAlignment="1">
      <alignment vertical="center" wrapText="1"/>
    </xf>
    <xf numFmtId="0" fontId="8" fillId="2" borderId="0" xfId="0" applyFont="1" applyFill="1" applyAlignment="1">
      <alignment vertical="top" wrapText="1"/>
    </xf>
    <xf numFmtId="0" fontId="12" fillId="2" borderId="0" xfId="0" applyFont="1" applyFill="1" applyAlignment="1">
      <alignment vertical="center"/>
    </xf>
    <xf numFmtId="0" fontId="0" fillId="0" borderId="3" xfId="0" applyBorder="1" applyAlignment="1">
      <alignment horizontal="center" vertical="center"/>
    </xf>
    <xf numFmtId="0" fontId="13" fillId="2" borderId="3" xfId="0" applyFont="1" applyFill="1" applyBorder="1" applyAlignment="1">
      <alignment horizontal="left" vertical="center" wrapText="1" inden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0" fillId="0" borderId="2" xfId="0" applyBorder="1" applyAlignment="1">
      <alignment horizontal="center" vertical="center"/>
    </xf>
    <xf numFmtId="166" fontId="13" fillId="0" borderId="3" xfId="0" applyNumberFormat="1" applyFont="1" applyBorder="1" applyAlignment="1">
      <alignment vertical="center"/>
    </xf>
    <xf numFmtId="1" fontId="12" fillId="0" borderId="2" xfId="0" applyNumberFormat="1" applyFont="1" applyBorder="1" applyAlignment="1">
      <alignment vertical="center"/>
    </xf>
    <xf numFmtId="0" fontId="20" fillId="2" borderId="0" xfId="0" applyFont="1" applyFill="1" applyAlignment="1">
      <alignment vertical="center" wrapText="1"/>
    </xf>
    <xf numFmtId="0" fontId="8" fillId="2" borderId="0" xfId="0" applyFont="1" applyFill="1" applyAlignment="1">
      <alignment horizontal="left" wrapText="1"/>
    </xf>
    <xf numFmtId="0" fontId="0" fillId="0" borderId="4" xfId="0" applyBorder="1"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15" fillId="2" borderId="0" xfId="0" applyFont="1" applyFill="1" applyAlignment="1">
      <alignment horizontal="left" vertical="center" wrapText="1"/>
    </xf>
    <xf numFmtId="0" fontId="12" fillId="2" borderId="1" xfId="0" applyFont="1" applyFill="1" applyBorder="1"/>
    <xf numFmtId="0" fontId="8" fillId="2" borderId="14" xfId="0" applyFont="1" applyFill="1" applyBorder="1" applyAlignment="1">
      <alignment horizontal="left" wrapText="1"/>
    </xf>
    <xf numFmtId="0" fontId="8" fillId="2" borderId="4" xfId="0" applyFont="1" applyFill="1" applyBorder="1" applyAlignment="1">
      <alignment horizontal="left" wrapText="1"/>
    </xf>
    <xf numFmtId="0" fontId="25" fillId="2" borderId="4" xfId="0" applyFont="1" applyFill="1" applyBorder="1" applyAlignment="1">
      <alignment vertical="center" wrapText="1"/>
    </xf>
    <xf numFmtId="0" fontId="25" fillId="2" borderId="2" xfId="0" applyFont="1" applyFill="1" applyBorder="1" applyAlignment="1">
      <alignment vertical="center" wrapText="1"/>
    </xf>
    <xf numFmtId="165" fontId="0" fillId="0" borderId="3" xfId="0" applyNumberFormat="1" applyBorder="1" applyAlignment="1">
      <alignment vertical="center"/>
    </xf>
    <xf numFmtId="4" fontId="0" fillId="0" borderId="3" xfId="0" applyNumberFormat="1" applyBorder="1" applyAlignment="1">
      <alignment vertical="center"/>
    </xf>
    <xf numFmtId="0" fontId="8" fillId="2" borderId="23" xfId="0" applyFont="1" applyFill="1" applyBorder="1" applyAlignment="1">
      <alignment horizontal="left" wrapText="1"/>
    </xf>
    <xf numFmtId="0" fontId="5" fillId="2" borderId="3" xfId="0" applyFont="1" applyFill="1" applyBorder="1" applyAlignment="1">
      <alignment horizontal="left" vertical="center" wrapText="1"/>
    </xf>
    <xf numFmtId="0" fontId="13" fillId="2" borderId="9" xfId="0" applyFont="1" applyFill="1" applyBorder="1" applyAlignment="1">
      <alignment horizontal="right" vertical="center" wrapText="1"/>
    </xf>
    <xf numFmtId="0" fontId="13" fillId="2" borderId="3"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15" fillId="0" borderId="23" xfId="0" applyFont="1" applyBorder="1" applyAlignment="1">
      <alignment horizontal="left" vertical="center" wrapText="1"/>
    </xf>
    <xf numFmtId="0" fontId="15" fillId="0" borderId="0" xfId="0" applyFont="1" applyAlignment="1">
      <alignment horizontal="left" vertical="center" wrapText="1"/>
    </xf>
    <xf numFmtId="0" fontId="10" fillId="2" borderId="25" xfId="0" applyFont="1" applyFill="1" applyBorder="1" applyAlignment="1">
      <alignment horizontal="left" vertical="top" wrapText="1" indent="1"/>
    </xf>
    <xf numFmtId="0" fontId="10" fillId="2" borderId="22" xfId="0" applyFont="1" applyFill="1" applyBorder="1" applyAlignment="1">
      <alignment horizontal="left" vertical="top" wrapText="1" indent="1"/>
    </xf>
    <xf numFmtId="0" fontId="10" fillId="2" borderId="27" xfId="0" applyFont="1" applyFill="1" applyBorder="1" applyAlignment="1">
      <alignment horizontal="left" vertical="top" wrapText="1" indent="1"/>
    </xf>
    <xf numFmtId="0" fontId="10" fillId="2" borderId="15" xfId="0" applyFont="1" applyFill="1" applyBorder="1" applyAlignment="1">
      <alignment horizontal="left" vertical="top" wrapText="1" indent="1"/>
    </xf>
    <xf numFmtId="0" fontId="10" fillId="2" borderId="5" xfId="0" applyFont="1" applyFill="1" applyBorder="1" applyAlignment="1">
      <alignment horizontal="left" vertical="top" wrapText="1" indent="1"/>
    </xf>
    <xf numFmtId="0" fontId="12" fillId="0" borderId="0" xfId="0" applyFont="1" applyAlignment="1">
      <alignment horizontal="left" vertical="center" wrapText="1" indent="1"/>
    </xf>
    <xf numFmtId="0" fontId="12" fillId="0" borderId="19" xfId="0" applyFont="1" applyBorder="1" applyAlignment="1">
      <alignment horizontal="left" vertical="center" wrapText="1" indent="1"/>
    </xf>
    <xf numFmtId="0" fontId="13" fillId="0" borderId="19" xfId="0" applyFont="1" applyBorder="1" applyAlignment="1">
      <alignment vertical="center" wrapText="1"/>
    </xf>
    <xf numFmtId="0" fontId="13" fillId="0" borderId="40" xfId="0" applyFont="1" applyBorder="1" applyAlignment="1">
      <alignment horizontal="center" vertical="center" wrapText="1"/>
    </xf>
    <xf numFmtId="0" fontId="13" fillId="0" borderId="38" xfId="0" applyFont="1" applyBorder="1" applyAlignment="1">
      <alignment horizontal="center" vertical="center" wrapText="1"/>
    </xf>
    <xf numFmtId="0" fontId="12" fillId="2" borderId="3" xfId="0" applyFont="1" applyFill="1" applyBorder="1" applyAlignment="1">
      <alignment vertical="center" wrapText="1"/>
    </xf>
    <xf numFmtId="0" fontId="26" fillId="2" borderId="7" xfId="0" applyFont="1" applyFill="1" applyBorder="1" applyAlignment="1">
      <alignment vertical="center" wrapText="1"/>
    </xf>
    <xf numFmtId="0" fontId="12" fillId="2" borderId="0" xfId="0" applyFont="1" applyFill="1" applyAlignment="1">
      <alignment horizontal="left" vertical="center" wrapText="1"/>
    </xf>
    <xf numFmtId="0" fontId="12" fillId="2" borderId="19" xfId="0" applyFont="1" applyFill="1" applyBorder="1" applyAlignment="1">
      <alignment horizontal="left" vertical="center" wrapText="1"/>
    </xf>
    <xf numFmtId="0" fontId="12" fillId="0" borderId="19" xfId="0" applyFont="1" applyBorder="1" applyAlignment="1">
      <alignment horizontal="left" vertical="center" wrapText="1"/>
    </xf>
    <xf numFmtId="0" fontId="12" fillId="2" borderId="40" xfId="0" applyFont="1" applyFill="1" applyBorder="1" applyAlignment="1">
      <alignment horizontal="left" vertical="center" wrapText="1"/>
    </xf>
    <xf numFmtId="0" fontId="13" fillId="2" borderId="5" xfId="0" applyFont="1" applyFill="1" applyBorder="1" applyAlignment="1">
      <alignment horizontal="left" vertical="center" indent="1"/>
    </xf>
    <xf numFmtId="0" fontId="12" fillId="2" borderId="38"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2" fillId="2" borderId="9" xfId="0" applyFont="1" applyFill="1" applyBorder="1" applyAlignment="1">
      <alignment vertical="center" wrapText="1"/>
    </xf>
    <xf numFmtId="0" fontId="26" fillId="2" borderId="3" xfId="0" applyFont="1" applyFill="1" applyBorder="1" applyAlignment="1">
      <alignment vertical="center" wrapText="1"/>
    </xf>
    <xf numFmtId="0" fontId="13" fillId="0" borderId="19" xfId="0" applyFont="1" applyBorder="1" applyAlignment="1">
      <alignment horizontal="left" vertical="center" wrapText="1"/>
    </xf>
    <xf numFmtId="0" fontId="12" fillId="0" borderId="0" xfId="0" applyFont="1" applyAlignment="1">
      <alignment vertical="center" wrapText="1"/>
    </xf>
    <xf numFmtId="0" fontId="12" fillId="0" borderId="19" xfId="0" applyFont="1" applyBorder="1" applyAlignment="1">
      <alignment vertical="center" wrapText="1"/>
    </xf>
    <xf numFmtId="0" fontId="43" fillId="4" borderId="0" xfId="0" applyFont="1" applyFill="1" applyAlignment="1">
      <alignment horizontal="center" vertical="center" wrapText="1"/>
    </xf>
    <xf numFmtId="0" fontId="13" fillId="0" borderId="0" xfId="0" applyFont="1" applyAlignment="1">
      <alignment horizontal="center" vertical="center" wrapText="1"/>
    </xf>
    <xf numFmtId="0" fontId="0" fillId="0" borderId="6" xfId="0" applyBorder="1" applyAlignment="1">
      <alignment vertical="center"/>
    </xf>
    <xf numFmtId="0" fontId="11" fillId="0" borderId="19" xfId="0" applyFont="1" applyBorder="1" applyAlignment="1">
      <alignment horizontal="center" vertical="center" wrapText="1"/>
    </xf>
    <xf numFmtId="0" fontId="11" fillId="0" borderId="0" xfId="0" applyFont="1" applyAlignment="1">
      <alignment vertical="center"/>
    </xf>
    <xf numFmtId="0" fontId="13" fillId="0" borderId="19" xfId="0" applyFont="1" applyBorder="1" applyAlignment="1">
      <alignment vertical="center"/>
    </xf>
    <xf numFmtId="0" fontId="11" fillId="0" borderId="19" xfId="0" applyFont="1" applyBorder="1" applyAlignment="1">
      <alignment vertical="center"/>
    </xf>
    <xf numFmtId="0" fontId="11" fillId="0" borderId="40" xfId="0" applyFont="1" applyBorder="1" applyAlignment="1">
      <alignment vertical="center"/>
    </xf>
    <xf numFmtId="0" fontId="31" fillId="0" borderId="0" xfId="0" applyFont="1" applyAlignment="1">
      <alignment vertical="center" wrapText="1"/>
    </xf>
    <xf numFmtId="0" fontId="31" fillId="0" borderId="0" xfId="0" quotePrefix="1" applyFont="1" applyAlignment="1">
      <alignment vertical="center" wrapText="1"/>
    </xf>
    <xf numFmtId="0" fontId="31" fillId="0" borderId="19" xfId="0" applyFont="1" applyBorder="1" applyAlignment="1">
      <alignment vertical="center" wrapText="1"/>
    </xf>
    <xf numFmtId="0" fontId="31" fillId="0" borderId="19" xfId="0" quotePrefix="1" applyFont="1" applyBorder="1" applyAlignment="1">
      <alignment vertical="center" wrapText="1"/>
    </xf>
    <xf numFmtId="0" fontId="52" fillId="0" borderId="3" xfId="0" applyFont="1" applyBorder="1"/>
    <xf numFmtId="0" fontId="12" fillId="2" borderId="0" xfId="0" applyFont="1" applyFill="1" applyAlignment="1">
      <alignment horizontal="left" wrapText="1"/>
    </xf>
    <xf numFmtId="0" fontId="52" fillId="2" borderId="0" xfId="0" applyFont="1" applyFill="1" applyAlignment="1">
      <alignment vertical="top"/>
    </xf>
    <xf numFmtId="0" fontId="7" fillId="2" borderId="2" xfId="0" applyFont="1" applyFill="1" applyBorder="1" applyAlignment="1">
      <alignment horizontal="left" indent="1"/>
    </xf>
    <xf numFmtId="0" fontId="13" fillId="2" borderId="22" xfId="0" applyFont="1" applyFill="1" applyBorder="1" applyAlignment="1">
      <alignment vertical="center" wrapText="1"/>
    </xf>
    <xf numFmtId="0" fontId="13" fillId="2" borderId="5" xfId="0" applyFont="1" applyFill="1" applyBorder="1" applyAlignment="1">
      <alignment vertical="center" wrapText="1"/>
    </xf>
    <xf numFmtId="0" fontId="0" fillId="2" borderId="61" xfId="0" applyFill="1" applyBorder="1"/>
    <xf numFmtId="0" fontId="0" fillId="2" borderId="62" xfId="0" applyFill="1" applyBorder="1"/>
    <xf numFmtId="0" fontId="0" fillId="0" borderId="63" xfId="0" applyBorder="1"/>
    <xf numFmtId="0" fontId="0" fillId="0" borderId="64" xfId="0" applyBorder="1"/>
    <xf numFmtId="0" fontId="0" fillId="0" borderId="66" xfId="0" applyBorder="1"/>
    <xf numFmtId="0" fontId="0" fillId="0" borderId="67" xfId="0" applyBorder="1"/>
    <xf numFmtId="0" fontId="0" fillId="0" borderId="62" xfId="0" applyBorder="1"/>
    <xf numFmtId="0" fontId="0" fillId="0" borderId="61" xfId="0" applyBorder="1"/>
    <xf numFmtId="0" fontId="0" fillId="0" borderId="69" xfId="0" applyBorder="1"/>
    <xf numFmtId="0" fontId="9" fillId="0" borderId="67" xfId="0" applyFont="1" applyBorder="1"/>
    <xf numFmtId="0" fontId="9" fillId="0" borderId="61" xfId="0" applyFont="1" applyBorder="1"/>
    <xf numFmtId="0" fontId="12" fillId="0" borderId="38" xfId="0" applyFont="1" applyBorder="1" applyAlignment="1">
      <alignment horizontal="left" vertical="center" wrapText="1" indent="1"/>
    </xf>
    <xf numFmtId="0" fontId="12" fillId="0" borderId="0" xfId="0" applyFont="1" applyAlignment="1">
      <alignment horizontal="right" vertical="center" wrapText="1"/>
    </xf>
    <xf numFmtId="0" fontId="26" fillId="0" borderId="0" xfId="0" applyFont="1" applyAlignment="1">
      <alignment horizontal="right" vertical="center" wrapText="1"/>
    </xf>
    <xf numFmtId="0" fontId="12" fillId="2" borderId="61" xfId="0" applyFont="1" applyFill="1" applyBorder="1"/>
    <xf numFmtId="0" fontId="0" fillId="0" borderId="61" xfId="0" applyBorder="1" applyAlignment="1">
      <alignment vertical="center"/>
    </xf>
    <xf numFmtId="0" fontId="9" fillId="0" borderId="61" xfId="0" applyFont="1" applyBorder="1" applyAlignment="1">
      <alignment vertical="center"/>
    </xf>
    <xf numFmtId="0" fontId="9" fillId="0" borderId="0" xfId="0" applyFont="1" applyAlignment="1">
      <alignment vertical="center"/>
    </xf>
    <xf numFmtId="0" fontId="0" fillId="0" borderId="0" xfId="0" applyAlignment="1">
      <alignment vertical="center"/>
    </xf>
    <xf numFmtId="0" fontId="9" fillId="0" borderId="62" xfId="0" applyFont="1" applyBorder="1"/>
    <xf numFmtId="0" fontId="7" fillId="0" borderId="0" xfId="0" applyFont="1" applyAlignment="1">
      <alignment horizontal="right" vertical="center" wrapText="1"/>
    </xf>
    <xf numFmtId="0" fontId="9" fillId="2" borderId="61" xfId="0" applyFont="1" applyFill="1" applyBorder="1"/>
    <xf numFmtId="0" fontId="0" fillId="0" borderId="61" xfId="0" applyBorder="1" applyAlignment="1">
      <alignment horizontal="center"/>
    </xf>
    <xf numFmtId="0" fontId="9" fillId="0" borderId="62" xfId="0" applyFont="1" applyBorder="1" applyAlignment="1">
      <alignment horizontal="center"/>
    </xf>
    <xf numFmtId="0" fontId="0" fillId="2" borderId="61" xfId="0" applyFill="1" applyBorder="1" applyAlignment="1">
      <alignment horizontal="center"/>
    </xf>
    <xf numFmtId="0" fontId="9" fillId="0" borderId="61" xfId="0" applyFont="1" applyBorder="1" applyAlignment="1">
      <alignment horizontal="center"/>
    </xf>
    <xf numFmtId="0" fontId="31" fillId="0" borderId="0" xfId="0" applyFont="1" applyAlignment="1">
      <alignment horizontal="left" vertical="center" indent="1"/>
    </xf>
    <xf numFmtId="0" fontId="12" fillId="0" borderId="61" xfId="0" applyFont="1" applyBorder="1"/>
    <xf numFmtId="0" fontId="9" fillId="0" borderId="64" xfId="0" applyFont="1" applyBorder="1"/>
    <xf numFmtId="0" fontId="28" fillId="0" borderId="64" xfId="0" applyFont="1" applyBorder="1" applyAlignment="1">
      <alignment vertical="center"/>
    </xf>
    <xf numFmtId="0" fontId="77" fillId="0" borderId="82" xfId="0" applyFont="1" applyBorder="1" applyAlignment="1">
      <alignment vertical="center"/>
    </xf>
    <xf numFmtId="0" fontId="25" fillId="0" borderId="61" xfId="0" applyFont="1" applyBorder="1" applyAlignment="1">
      <alignment horizontal="left" vertical="center"/>
    </xf>
    <xf numFmtId="0" fontId="12" fillId="0" borderId="61" xfId="0" applyFont="1" applyBorder="1" applyAlignment="1">
      <alignment horizontal="center" vertical="center"/>
    </xf>
    <xf numFmtId="0" fontId="0" fillId="0" borderId="61" xfId="0" applyBorder="1" applyAlignment="1">
      <alignment horizontal="center" vertical="center"/>
    </xf>
    <xf numFmtId="0" fontId="0" fillId="2" borderId="62" xfId="0" applyFill="1" applyBorder="1" applyAlignment="1">
      <alignment horizontal="center"/>
    </xf>
    <xf numFmtId="0" fontId="0" fillId="0" borderId="61" xfId="0" applyBorder="1" applyAlignment="1">
      <alignment wrapText="1"/>
    </xf>
    <xf numFmtId="0" fontId="0" fillId="2" borderId="62" xfId="0" applyFill="1" applyBorder="1" applyAlignment="1">
      <alignment wrapText="1"/>
    </xf>
    <xf numFmtId="0" fontId="0" fillId="2" borderId="61" xfId="0" applyFill="1" applyBorder="1" applyAlignment="1">
      <alignment wrapText="1"/>
    </xf>
    <xf numFmtId="0" fontId="12" fillId="0" borderId="19" xfId="0" applyFont="1" applyBorder="1" applyAlignment="1">
      <alignment horizontal="left" vertical="center"/>
    </xf>
    <xf numFmtId="0" fontId="12" fillId="0" borderId="40" xfId="0" applyFont="1" applyBorder="1" applyAlignment="1">
      <alignment horizontal="left" vertical="center"/>
    </xf>
    <xf numFmtId="0" fontId="12" fillId="0" borderId="38" xfId="0" applyFont="1" applyBorder="1" applyAlignment="1">
      <alignment horizontal="left" vertical="center"/>
    </xf>
    <xf numFmtId="0" fontId="12" fillId="2" borderId="66" xfId="0" applyFont="1" applyFill="1" applyBorder="1"/>
    <xf numFmtId="0" fontId="12" fillId="2" borderId="67" xfId="0" applyFont="1" applyFill="1" applyBorder="1"/>
    <xf numFmtId="0" fontId="12" fillId="2" borderId="64" xfId="0" applyFont="1" applyFill="1" applyBorder="1"/>
    <xf numFmtId="0" fontId="25" fillId="2" borderId="0" xfId="0" applyFont="1" applyFill="1" applyAlignment="1">
      <alignment horizontal="left" vertical="center"/>
    </xf>
    <xf numFmtId="0" fontId="25" fillId="2" borderId="66" xfId="0" applyFont="1" applyFill="1" applyBorder="1" applyAlignment="1">
      <alignment horizontal="left" vertical="center" wrapText="1"/>
    </xf>
    <xf numFmtId="0" fontId="12" fillId="0" borderId="80" xfId="0" applyFont="1" applyBorder="1" applyAlignment="1">
      <alignment horizontal="left" vertical="center" wrapText="1" indent="1"/>
    </xf>
    <xf numFmtId="0" fontId="12" fillId="0" borderId="88" xfId="0" applyFont="1" applyBorder="1" applyAlignment="1">
      <alignment horizontal="left" vertical="center" wrapText="1" indent="1"/>
    </xf>
    <xf numFmtId="0" fontId="9" fillId="0" borderId="68" xfId="0" applyFont="1" applyBorder="1"/>
    <xf numFmtId="0" fontId="9" fillId="0" borderId="61" xfId="0" applyFont="1" applyBorder="1" applyAlignment="1">
      <alignment vertical="top" wrapText="1"/>
    </xf>
    <xf numFmtId="0" fontId="12" fillId="0" borderId="80" xfId="0" applyFont="1" applyBorder="1" applyAlignment="1">
      <alignment horizontal="left" vertical="center" wrapText="1"/>
    </xf>
    <xf numFmtId="0" fontId="12" fillId="0" borderId="88" xfId="0" applyFont="1" applyBorder="1" applyAlignment="1">
      <alignment horizontal="left" vertical="center" wrapText="1"/>
    </xf>
    <xf numFmtId="0" fontId="44" fillId="2" borderId="67" xfId="0" applyFont="1" applyFill="1" applyBorder="1" applyAlignment="1">
      <alignment horizontal="center" vertical="center" wrapText="1"/>
    </xf>
    <xf numFmtId="0" fontId="31" fillId="2" borderId="70" xfId="0" applyFont="1" applyFill="1" applyBorder="1" applyAlignment="1">
      <alignment horizontal="left" vertical="center" wrapText="1"/>
    </xf>
    <xf numFmtId="0" fontId="31" fillId="2" borderId="65" xfId="0" applyFont="1" applyFill="1" applyBorder="1" applyAlignment="1">
      <alignment horizontal="center" vertical="center" wrapText="1"/>
    </xf>
    <xf numFmtId="0" fontId="72" fillId="0" borderId="61" xfId="0" applyFont="1" applyBorder="1"/>
    <xf numFmtId="0" fontId="12" fillId="0" borderId="80" xfId="0" applyFont="1" applyBorder="1" applyAlignment="1">
      <alignment vertical="center"/>
    </xf>
    <xf numFmtId="0" fontId="12" fillId="0" borderId="88" xfId="0" applyFont="1" applyBorder="1" applyAlignment="1">
      <alignment vertical="center" wrapText="1"/>
    </xf>
    <xf numFmtId="0" fontId="8" fillId="0" borderId="65" xfId="0" applyFont="1" applyBorder="1" applyAlignment="1">
      <alignment horizontal="left" vertical="center" wrapText="1"/>
    </xf>
    <xf numFmtId="0" fontId="8" fillId="0" borderId="71" xfId="0" applyFont="1" applyBorder="1" applyAlignment="1">
      <alignment horizontal="left" vertical="center" wrapText="1"/>
    </xf>
    <xf numFmtId="0" fontId="12" fillId="0" borderId="62" xfId="0" applyFont="1" applyBorder="1"/>
    <xf numFmtId="0" fontId="31" fillId="0" borderId="0" xfId="0" applyFont="1" applyAlignment="1">
      <alignment horizontal="left" vertical="center" wrapText="1" indent="1"/>
    </xf>
    <xf numFmtId="0" fontId="31" fillId="0" borderId="19" xfId="0" applyFont="1" applyBorder="1" applyAlignment="1">
      <alignment horizontal="left" vertical="center" wrapText="1" indent="1"/>
    </xf>
    <xf numFmtId="0" fontId="9" fillId="0" borderId="62" xfId="0" applyFont="1" applyBorder="1" applyAlignment="1">
      <alignment vertical="center"/>
    </xf>
    <xf numFmtId="0" fontId="0" fillId="2" borderId="64" xfId="0" applyFill="1" applyBorder="1"/>
    <xf numFmtId="0" fontId="25" fillId="2" borderId="62" xfId="0" applyFont="1" applyFill="1" applyBorder="1" applyAlignment="1">
      <alignment vertical="center"/>
    </xf>
    <xf numFmtId="0" fontId="7" fillId="2" borderId="61" xfId="0" applyFont="1" applyFill="1" applyBorder="1" applyAlignment="1">
      <alignment horizontal="left" vertical="center" indent="1"/>
    </xf>
    <xf numFmtId="0" fontId="3" fillId="2" borderId="61" xfId="0" applyFont="1" applyFill="1" applyBorder="1"/>
    <xf numFmtId="0" fontId="3" fillId="0" borderId="62" xfId="0" applyFont="1" applyBorder="1"/>
    <xf numFmtId="0" fontId="15" fillId="0" borderId="62" xfId="0" applyFont="1" applyBorder="1"/>
    <xf numFmtId="0" fontId="15" fillId="0" borderId="63" xfId="0" applyFont="1" applyBorder="1"/>
    <xf numFmtId="0" fontId="15" fillId="6" borderId="63" xfId="0" applyFont="1" applyFill="1" applyBorder="1"/>
    <xf numFmtId="0" fontId="26" fillId="0" borderId="80" xfId="0" applyFont="1" applyBorder="1" applyAlignment="1">
      <alignment horizontal="left" vertical="center" wrapText="1"/>
    </xf>
    <xf numFmtId="0" fontId="12" fillId="0" borderId="61" xfId="0" applyFont="1" applyBorder="1" applyAlignment="1">
      <alignment vertical="center"/>
    </xf>
    <xf numFmtId="0" fontId="12" fillId="2" borderId="61" xfId="0" applyFont="1" applyFill="1" applyBorder="1" applyAlignment="1">
      <alignment vertical="center"/>
    </xf>
    <xf numFmtId="0" fontId="12" fillId="2" borderId="67" xfId="0" applyFont="1" applyFill="1" applyBorder="1" applyAlignment="1">
      <alignment vertical="center"/>
    </xf>
    <xf numFmtId="0" fontId="12" fillId="0" borderId="62" xfId="0" applyFont="1" applyBorder="1" applyAlignment="1">
      <alignment vertical="center"/>
    </xf>
    <xf numFmtId="0" fontId="12" fillId="0" borderId="80" xfId="0" applyFont="1" applyBorder="1" applyAlignment="1">
      <alignment vertical="center" wrapText="1"/>
    </xf>
    <xf numFmtId="0" fontId="13" fillId="2" borderId="61" xfId="0" applyFont="1" applyFill="1" applyBorder="1" applyAlignment="1">
      <alignment vertical="center" wrapText="1"/>
    </xf>
    <xf numFmtId="0" fontId="0" fillId="3" borderId="61" xfId="0" applyFill="1" applyBorder="1"/>
    <xf numFmtId="0" fontId="32" fillId="2" borderId="70" xfId="0" applyFont="1" applyFill="1" applyBorder="1" applyAlignment="1">
      <alignment vertical="top" wrapText="1"/>
    </xf>
    <xf numFmtId="0" fontId="7" fillId="2" borderId="70" xfId="0" applyFont="1" applyFill="1" applyBorder="1" applyAlignment="1">
      <alignment vertical="top" wrapText="1"/>
    </xf>
    <xf numFmtId="0" fontId="7" fillId="2" borderId="62" xfId="0" applyFont="1" applyFill="1" applyBorder="1" applyAlignment="1">
      <alignment vertical="top" wrapText="1"/>
    </xf>
    <xf numFmtId="0" fontId="7" fillId="2" borderId="61" xfId="0" applyFont="1" applyFill="1" applyBorder="1" applyAlignment="1">
      <alignment vertical="center"/>
    </xf>
    <xf numFmtId="0" fontId="25" fillId="2" borderId="77" xfId="0" applyFont="1" applyFill="1" applyBorder="1" applyAlignment="1">
      <alignment vertical="top" wrapText="1"/>
    </xf>
    <xf numFmtId="0" fontId="25" fillId="2" borderId="66" xfId="0" applyFont="1" applyFill="1" applyBorder="1" applyAlignment="1">
      <alignment vertical="top" wrapText="1"/>
    </xf>
    <xf numFmtId="0" fontId="0" fillId="0" borderId="70" xfId="0" applyBorder="1" applyAlignment="1">
      <alignment vertical="center"/>
    </xf>
    <xf numFmtId="0" fontId="12" fillId="2" borderId="61" xfId="0" applyFont="1" applyFill="1" applyBorder="1" applyAlignment="1">
      <alignment horizontal="left" vertical="center" indent="1"/>
    </xf>
    <xf numFmtId="0" fontId="26" fillId="2" borderId="61" xfId="0" applyFont="1" applyFill="1" applyBorder="1" applyAlignment="1">
      <alignment horizontal="left" vertical="center" indent="1"/>
    </xf>
    <xf numFmtId="0" fontId="0" fillId="2" borderId="61" xfId="0" applyFill="1" applyBorder="1" applyAlignment="1">
      <alignment vertical="center"/>
    </xf>
    <xf numFmtId="0" fontId="0" fillId="0" borderId="62" xfId="0" applyBorder="1" applyAlignment="1">
      <alignment vertical="center"/>
    </xf>
    <xf numFmtId="3" fontId="11" fillId="2" borderId="61" xfId="0" applyNumberFormat="1" applyFont="1" applyFill="1" applyBorder="1" applyAlignment="1">
      <alignment horizontal="left" vertical="center" indent="1"/>
    </xf>
    <xf numFmtId="0" fontId="13" fillId="2" borderId="61" xfId="0" applyFont="1" applyFill="1" applyBorder="1" applyAlignment="1">
      <alignment horizontal="left" vertical="center" indent="1"/>
    </xf>
    <xf numFmtId="0" fontId="11" fillId="2" borderId="61" xfId="0" applyFont="1" applyFill="1" applyBorder="1" applyAlignment="1">
      <alignment horizontal="left" vertical="center" indent="1"/>
    </xf>
    <xf numFmtId="3" fontId="13" fillId="2" borderId="61" xfId="0" applyNumberFormat="1" applyFont="1" applyFill="1" applyBorder="1" applyAlignment="1">
      <alignment horizontal="left" vertical="center" indent="1"/>
    </xf>
    <xf numFmtId="0" fontId="12" fillId="0" borderId="67" xfId="0" applyFont="1" applyBorder="1" applyAlignment="1">
      <alignment vertical="center"/>
    </xf>
    <xf numFmtId="0" fontId="12" fillId="0" borderId="62" xfId="0" applyFont="1" applyBorder="1" applyAlignment="1">
      <alignment horizontal="center" vertical="center"/>
    </xf>
    <xf numFmtId="0" fontId="12" fillId="2" borderId="61" xfId="0" applyFont="1" applyFill="1" applyBorder="1" applyAlignment="1">
      <alignment horizontal="center" vertical="center"/>
    </xf>
    <xf numFmtId="0" fontId="0" fillId="2" borderId="62" xfId="0" applyFill="1" applyBorder="1" applyAlignment="1">
      <alignment horizontal="center" vertical="center"/>
    </xf>
    <xf numFmtId="0" fontId="0" fillId="2" borderId="61" xfId="0" applyFill="1" applyBorder="1" applyAlignment="1">
      <alignment horizontal="center" vertical="center"/>
    </xf>
    <xf numFmtId="0" fontId="0" fillId="0" borderId="62" xfId="0" applyBorder="1" applyAlignment="1">
      <alignment horizontal="center" vertical="center"/>
    </xf>
    <xf numFmtId="0" fontId="12" fillId="0" borderId="62"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1" xfId="0" applyFont="1" applyBorder="1" applyAlignment="1">
      <alignment vertical="center" wrapText="1"/>
    </xf>
    <xf numFmtId="0" fontId="12" fillId="2" borderId="61" xfId="0" applyFont="1" applyFill="1" applyBorder="1" applyAlignment="1">
      <alignment vertical="center" wrapText="1"/>
    </xf>
    <xf numFmtId="0" fontId="0" fillId="0" borderId="62" xfId="0" applyBorder="1" applyAlignment="1">
      <alignment wrapText="1"/>
    </xf>
    <xf numFmtId="0" fontId="8" fillId="0" borderId="0" xfId="0" applyFont="1" applyAlignment="1">
      <alignment horizontal="left" vertical="center" wrapText="1"/>
    </xf>
    <xf numFmtId="0" fontId="26" fillId="0" borderId="88" xfId="0" applyFont="1" applyBorder="1" applyAlignment="1">
      <alignment horizontal="left" vertical="center" wrapText="1" indent="1"/>
    </xf>
    <xf numFmtId="0" fontId="25" fillId="2" borderId="69" xfId="0" applyFont="1" applyFill="1" applyBorder="1" applyAlignment="1">
      <alignment vertical="center"/>
    </xf>
    <xf numFmtId="0" fontId="25" fillId="2" borderId="70" xfId="0" applyFont="1" applyFill="1" applyBorder="1" applyAlignment="1">
      <alignment vertical="center"/>
    </xf>
    <xf numFmtId="0" fontId="12" fillId="2" borderId="62" xfId="0" applyFont="1" applyFill="1" applyBorder="1" applyAlignment="1">
      <alignment vertical="top" wrapText="1"/>
    </xf>
    <xf numFmtId="0" fontId="12" fillId="2" borderId="62" xfId="0" applyFont="1" applyFill="1" applyBorder="1" applyAlignment="1">
      <alignment vertical="center"/>
    </xf>
    <xf numFmtId="0" fontId="12" fillId="2" borderId="62" xfId="0" applyFont="1" applyFill="1" applyBorder="1" applyAlignment="1">
      <alignment horizontal="center" vertical="center"/>
    </xf>
    <xf numFmtId="0" fontId="0" fillId="0" borderId="62" xfId="0" applyBorder="1" applyAlignment="1">
      <alignment horizontal="center"/>
    </xf>
    <xf numFmtId="0" fontId="0" fillId="2" borderId="62" xfId="0" applyFill="1" applyBorder="1" applyAlignment="1">
      <alignment vertical="center"/>
    </xf>
    <xf numFmtId="0" fontId="12" fillId="0" borderId="64" xfId="0" applyFont="1" applyBorder="1" applyAlignment="1">
      <alignment vertical="center"/>
    </xf>
    <xf numFmtId="0" fontId="0" fillId="0" borderId="70" xfId="0" applyBorder="1"/>
    <xf numFmtId="0" fontId="7" fillId="2" borderId="61" xfId="0" applyFont="1" applyFill="1" applyBorder="1" applyAlignment="1">
      <alignment vertical="center" wrapText="1"/>
    </xf>
    <xf numFmtId="0" fontId="7" fillId="2" borderId="61" xfId="0" applyFont="1" applyFill="1" applyBorder="1"/>
    <xf numFmtId="0" fontId="12" fillId="0" borderId="70" xfId="0" applyFont="1" applyBorder="1" applyAlignment="1">
      <alignment vertical="center"/>
    </xf>
    <xf numFmtId="0" fontId="13" fillId="2" borderId="61" xfId="0" applyFont="1" applyFill="1" applyBorder="1" applyAlignment="1">
      <alignment vertical="center"/>
    </xf>
    <xf numFmtId="0" fontId="13" fillId="0" borderId="62" xfId="0" applyFont="1" applyBorder="1" applyAlignment="1">
      <alignment vertical="center"/>
    </xf>
    <xf numFmtId="0" fontId="11" fillId="2" borderId="61" xfId="0" applyFont="1" applyFill="1" applyBorder="1" applyAlignment="1">
      <alignment vertical="center"/>
    </xf>
    <xf numFmtId="0" fontId="7" fillId="2" borderId="61" xfId="0" applyFont="1" applyFill="1" applyBorder="1" applyAlignment="1">
      <alignment horizontal="left" vertical="center" wrapText="1" indent="1"/>
    </xf>
    <xf numFmtId="0" fontId="33" fillId="2" borderId="61" xfId="0" applyFont="1" applyFill="1" applyBorder="1" applyAlignment="1">
      <alignment horizontal="left" vertical="center" wrapText="1" indent="1"/>
    </xf>
    <xf numFmtId="0" fontId="33" fillId="2" borderId="62" xfId="0" applyFont="1" applyFill="1" applyBorder="1" applyAlignment="1">
      <alignment horizontal="left" vertical="center" wrapText="1" indent="1"/>
    </xf>
    <xf numFmtId="0" fontId="11" fillId="0" borderId="62" xfId="0" applyFont="1" applyBorder="1" applyAlignment="1">
      <alignment vertical="center"/>
    </xf>
    <xf numFmtId="0" fontId="12" fillId="0" borderId="63" xfId="0" applyFont="1" applyBorder="1"/>
    <xf numFmtId="0" fontId="25" fillId="2" borderId="61" xfId="0" applyFont="1" applyFill="1" applyBorder="1" applyAlignment="1">
      <alignment vertical="center"/>
    </xf>
    <xf numFmtId="0" fontId="23" fillId="2" borderId="61" xfId="0" applyFont="1" applyFill="1" applyBorder="1" applyAlignment="1">
      <alignment vertical="center"/>
    </xf>
    <xf numFmtId="0" fontId="12" fillId="2" borderId="83" xfId="0" applyFont="1" applyFill="1" applyBorder="1"/>
    <xf numFmtId="0" fontId="12" fillId="2" borderId="84" xfId="0" applyFont="1" applyFill="1" applyBorder="1"/>
    <xf numFmtId="0" fontId="12" fillId="2" borderId="63" xfId="0" applyFont="1" applyFill="1" applyBorder="1"/>
    <xf numFmtId="0" fontId="12" fillId="0" borderId="64" xfId="0" applyFont="1" applyBorder="1"/>
    <xf numFmtId="0" fontId="12" fillId="2" borderId="62" xfId="0" applyFont="1" applyFill="1" applyBorder="1"/>
    <xf numFmtId="0" fontId="31" fillId="0" borderId="91" xfId="0" applyFont="1" applyBorder="1" applyAlignment="1">
      <alignment horizontal="center" vertical="top" wrapText="1"/>
    </xf>
    <xf numFmtId="0" fontId="31" fillId="0" borderId="92" xfId="0" applyFont="1" applyBorder="1" applyAlignment="1">
      <alignment horizontal="center" vertical="top" wrapText="1"/>
    </xf>
    <xf numFmtId="0" fontId="12" fillId="2" borderId="65" xfId="0" applyFont="1" applyFill="1" applyBorder="1"/>
    <xf numFmtId="0" fontId="12" fillId="2" borderId="71" xfId="0" applyFont="1" applyFill="1" applyBorder="1"/>
    <xf numFmtId="43" fontId="0" fillId="0" borderId="61" xfId="0" applyNumberFormat="1" applyBorder="1"/>
    <xf numFmtId="43" fontId="0" fillId="0" borderId="62" xfId="0" applyNumberFormat="1" applyBorder="1"/>
    <xf numFmtId="0" fontId="0" fillId="2" borderId="63" xfId="0" applyFill="1" applyBorder="1"/>
    <xf numFmtId="0" fontId="22" fillId="2" borderId="0" xfId="0" applyFont="1" applyFill="1" applyAlignment="1">
      <alignment horizontal="left" vertical="center" wrapText="1"/>
    </xf>
    <xf numFmtId="41" fontId="8" fillId="0" borderId="0" xfId="0" applyNumberFormat="1" applyFont="1" applyAlignment="1">
      <alignment horizontal="left" vertical="center" indent="1"/>
    </xf>
    <xf numFmtId="10" fontId="8" fillId="0" borderId="0" xfId="0" applyNumberFormat="1" applyFont="1" applyAlignment="1">
      <alignment horizontal="left" vertical="center" indent="1"/>
    </xf>
    <xf numFmtId="0" fontId="1" fillId="0" borderId="70" xfId="1" applyBorder="1" applyAlignment="1">
      <alignment vertical="center"/>
    </xf>
    <xf numFmtId="43" fontId="0" fillId="0" borderId="70" xfId="0" applyNumberFormat="1" applyBorder="1"/>
    <xf numFmtId="0" fontId="71" fillId="0" borderId="61" xfId="0" applyFont="1" applyBorder="1" applyAlignment="1">
      <alignment vertical="center"/>
    </xf>
    <xf numFmtId="0" fontId="31" fillId="0" borderId="0" xfId="0" applyFont="1" applyAlignment="1">
      <alignment horizontal="left" vertical="center" wrapText="1"/>
    </xf>
    <xf numFmtId="0" fontId="0" fillId="2" borderId="84" xfId="0" applyFill="1" applyBorder="1"/>
    <xf numFmtId="0" fontId="0" fillId="2" borderId="69" xfId="0" applyFill="1" applyBorder="1"/>
    <xf numFmtId="0" fontId="25" fillId="0" borderId="62" xfId="0" applyFont="1" applyBorder="1" applyAlignment="1">
      <alignment horizontal="left" vertical="center"/>
    </xf>
    <xf numFmtId="0" fontId="25" fillId="2" borderId="61" xfId="0" applyFont="1" applyFill="1" applyBorder="1" applyAlignment="1">
      <alignment vertical="center" wrapText="1"/>
    </xf>
    <xf numFmtId="0" fontId="25" fillId="2" borderId="69" xfId="0" applyFont="1" applyFill="1" applyBorder="1" applyAlignment="1">
      <alignment vertical="center" wrapText="1"/>
    </xf>
    <xf numFmtId="0" fontId="13" fillId="2" borderId="62" xfId="0" applyFont="1" applyFill="1" applyBorder="1" applyAlignment="1">
      <alignment horizontal="left" vertical="center" wrapText="1" indent="1"/>
    </xf>
    <xf numFmtId="0" fontId="7" fillId="2" borderId="62" xfId="0" applyFont="1" applyFill="1" applyBorder="1" applyAlignment="1">
      <alignment horizontal="left" vertical="center" indent="1"/>
    </xf>
    <xf numFmtId="0" fontId="13" fillId="2" borderId="62" xfId="0" applyFont="1" applyFill="1" applyBorder="1" applyAlignment="1">
      <alignment horizontal="left" vertical="center" indent="1"/>
    </xf>
    <xf numFmtId="0" fontId="26" fillId="0" borderId="19" xfId="0" applyFont="1" applyBorder="1" applyAlignment="1">
      <alignment horizontal="left" vertical="center" wrapText="1"/>
    </xf>
    <xf numFmtId="0" fontId="10" fillId="0" borderId="63" xfId="0" applyFont="1" applyBorder="1"/>
    <xf numFmtId="0" fontId="0" fillId="2" borderId="93" xfId="0" applyFill="1" applyBorder="1"/>
    <xf numFmtId="0" fontId="13" fillId="2" borderId="69" xfId="0" applyFont="1" applyFill="1" applyBorder="1" applyAlignment="1">
      <alignment vertical="top" wrapText="1"/>
    </xf>
    <xf numFmtId="0" fontId="0" fillId="2" borderId="70" xfId="0" applyFill="1" applyBorder="1"/>
    <xf numFmtId="0" fontId="10" fillId="0" borderId="82" xfId="0" applyFont="1" applyBorder="1"/>
    <xf numFmtId="0" fontId="10" fillId="0" borderId="84" xfId="0" applyFont="1" applyBorder="1"/>
    <xf numFmtId="0" fontId="52" fillId="0" borderId="61" xfId="0" applyFont="1" applyBorder="1" applyAlignment="1">
      <alignment vertical="center"/>
    </xf>
    <xf numFmtId="0" fontId="57" fillId="5" borderId="39" xfId="0" applyFont="1" applyFill="1" applyBorder="1" applyAlignment="1">
      <alignment vertical="center"/>
    </xf>
    <xf numFmtId="0" fontId="10" fillId="0" borderId="64" xfId="0" applyFont="1" applyBorder="1"/>
    <xf numFmtId="0" fontId="70" fillId="6" borderId="0" xfId="0" applyFont="1" applyFill="1" applyAlignment="1">
      <alignment vertical="center" wrapText="1"/>
    </xf>
    <xf numFmtId="0" fontId="15" fillId="6" borderId="0" xfId="0" applyFont="1" applyFill="1" applyAlignment="1">
      <alignment vertical="center" wrapText="1"/>
    </xf>
    <xf numFmtId="0" fontId="26" fillId="2" borderId="61" xfId="0" applyFont="1" applyFill="1" applyBorder="1" applyAlignment="1">
      <alignment vertical="center"/>
    </xf>
    <xf numFmtId="0" fontId="0" fillId="2" borderId="70" xfId="0" applyFill="1" applyBorder="1" applyAlignment="1">
      <alignment vertical="center"/>
    </xf>
    <xf numFmtId="0" fontId="43" fillId="9" borderId="96" xfId="0" applyFont="1" applyFill="1" applyBorder="1" applyAlignment="1">
      <alignment vertical="center" wrapText="1"/>
    </xf>
    <xf numFmtId="0" fontId="11" fillId="0" borderId="0" xfId="0" applyFont="1" applyAlignment="1">
      <alignment horizontal="center" vertical="center" wrapText="1"/>
    </xf>
    <xf numFmtId="0" fontId="31" fillId="0" borderId="0" xfId="0" applyFont="1" applyAlignment="1">
      <alignment horizontal="center" vertical="center" wrapText="1"/>
    </xf>
    <xf numFmtId="0" fontId="11" fillId="2" borderId="0" xfId="0" applyFont="1" applyFill="1" applyAlignment="1">
      <alignment horizontal="center" vertical="center" wrapText="1"/>
    </xf>
    <xf numFmtId="0" fontId="31" fillId="0" borderId="19" xfId="0" applyFont="1" applyBorder="1" applyAlignment="1">
      <alignment horizontal="center" vertical="center" wrapText="1"/>
    </xf>
    <xf numFmtId="0" fontId="13" fillId="2" borderId="38" xfId="0" applyFont="1" applyFill="1" applyBorder="1" applyAlignment="1">
      <alignment horizontal="left" vertical="center" wrapText="1"/>
    </xf>
    <xf numFmtId="0" fontId="32" fillId="2" borderId="0" xfId="0" applyFont="1" applyFill="1" applyAlignment="1">
      <alignment vertical="center" wrapText="1"/>
    </xf>
    <xf numFmtId="0" fontId="7" fillId="2" borderId="62" xfId="0" applyFont="1" applyFill="1" applyBorder="1" applyAlignment="1">
      <alignment vertical="center" wrapText="1"/>
    </xf>
    <xf numFmtId="0" fontId="21" fillId="2" borderId="61" xfId="0" applyFont="1" applyFill="1" applyBorder="1" applyAlignment="1">
      <alignment vertical="center" wrapText="1"/>
    </xf>
    <xf numFmtId="0" fontId="9" fillId="2" borderId="61" xfId="0" applyFont="1" applyFill="1" applyBorder="1" applyAlignment="1">
      <alignment vertical="center"/>
    </xf>
    <xf numFmtId="0" fontId="12" fillId="2" borderId="62" xfId="0" applyFont="1" applyFill="1" applyBorder="1" applyAlignment="1">
      <alignment vertical="center" wrapText="1"/>
    </xf>
    <xf numFmtId="0" fontId="0" fillId="0" borderId="71" xfId="0" applyBorder="1"/>
    <xf numFmtId="0" fontId="15" fillId="0" borderId="82" xfId="0" applyFont="1" applyBorder="1" applyAlignment="1">
      <alignment horizontal="left" vertical="center" wrapText="1"/>
    </xf>
    <xf numFmtId="0" fontId="8" fillId="0" borderId="82" xfId="0" applyFont="1" applyBorder="1" applyAlignment="1">
      <alignment horizontal="left" vertical="center" wrapText="1"/>
    </xf>
    <xf numFmtId="0" fontId="0" fillId="0" borderId="67" xfId="0" applyBorder="1" applyAlignment="1">
      <alignment vertical="center"/>
    </xf>
    <xf numFmtId="0" fontId="25" fillId="0" borderId="64" xfId="0" applyFont="1" applyBorder="1" applyAlignment="1">
      <alignment horizontal="left" vertical="center"/>
    </xf>
    <xf numFmtId="0" fontId="8" fillId="0" borderId="77" xfId="0" applyFont="1" applyBorder="1" applyAlignment="1">
      <alignment vertical="top" wrapText="1"/>
    </xf>
    <xf numFmtId="0" fontId="8" fillId="0" borderId="66" xfId="0" applyFont="1" applyBorder="1" applyAlignment="1">
      <alignment vertical="top" wrapText="1"/>
    </xf>
    <xf numFmtId="0" fontId="8" fillId="0" borderId="61" xfId="0" applyFont="1" applyBorder="1" applyAlignment="1">
      <alignment vertical="center" wrapText="1"/>
    </xf>
    <xf numFmtId="0" fontId="15" fillId="0" borderId="83" xfId="0" applyFont="1" applyBorder="1" applyAlignment="1">
      <alignment horizontal="left" vertical="center" wrapText="1"/>
    </xf>
    <xf numFmtId="0" fontId="15" fillId="0" borderId="84" xfId="0" applyFont="1" applyBorder="1" applyAlignment="1">
      <alignment horizontal="left" vertical="center" wrapText="1"/>
    </xf>
    <xf numFmtId="0" fontId="8" fillId="0" borderId="67" xfId="0" applyFont="1" applyBorder="1" applyAlignment="1">
      <alignment vertical="center" wrapText="1"/>
    </xf>
    <xf numFmtId="0" fontId="68" fillId="0" borderId="62" xfId="0" applyFont="1" applyBorder="1" applyAlignment="1">
      <alignment vertical="top" wrapText="1"/>
    </xf>
    <xf numFmtId="0" fontId="68" fillId="0" borderId="61" xfId="0" applyFont="1" applyBorder="1" applyAlignment="1">
      <alignment vertical="top" wrapText="1"/>
    </xf>
    <xf numFmtId="0" fontId="15" fillId="0" borderId="63" xfId="0" applyFont="1" applyBorder="1" applyAlignment="1">
      <alignment vertical="center" wrapText="1"/>
    </xf>
    <xf numFmtId="0" fontId="13" fillId="2" borderId="61" xfId="0" applyFont="1" applyFill="1" applyBorder="1" applyAlignment="1">
      <alignment vertical="top" wrapText="1"/>
    </xf>
    <xf numFmtId="0" fontId="0" fillId="2" borderId="71" xfId="0" applyFill="1" applyBorder="1"/>
    <xf numFmtId="0" fontId="13" fillId="2" borderId="70" xfId="0" applyFont="1" applyFill="1" applyBorder="1" applyAlignment="1">
      <alignment vertical="top" wrapText="1"/>
    </xf>
    <xf numFmtId="0" fontId="24" fillId="0" borderId="77" xfId="0" applyFont="1" applyBorder="1" applyAlignment="1">
      <alignment horizontal="left" vertical="center" wrapText="1"/>
    </xf>
    <xf numFmtId="0" fontId="24" fillId="2" borderId="0" xfId="0" applyFont="1" applyFill="1" applyAlignment="1">
      <alignment horizontal="left" vertical="center" wrapText="1"/>
    </xf>
    <xf numFmtId="0" fontId="13" fillId="0" borderId="80" xfId="0" applyFont="1" applyBorder="1" applyAlignment="1">
      <alignment vertical="center" wrapText="1"/>
    </xf>
    <xf numFmtId="0" fontId="13" fillId="0" borderId="88" xfId="0" applyFont="1" applyBorder="1" applyAlignment="1">
      <alignment vertical="center" wrapText="1"/>
    </xf>
    <xf numFmtId="0" fontId="65" fillId="2" borderId="65" xfId="0" applyFont="1" applyFill="1" applyBorder="1" applyAlignment="1">
      <alignment horizontal="left" vertical="center" wrapText="1"/>
    </xf>
    <xf numFmtId="0" fontId="65" fillId="2" borderId="71" xfId="0" applyFont="1" applyFill="1" applyBorder="1" applyAlignment="1">
      <alignment horizontal="left" vertical="center" wrapText="1"/>
    </xf>
    <xf numFmtId="0" fontId="0" fillId="0" borderId="70" xfId="0" applyBorder="1" applyAlignment="1">
      <alignment horizontal="center" vertical="center"/>
    </xf>
    <xf numFmtId="0" fontId="13" fillId="2" borderId="62"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0" fillId="0" borderId="93" xfId="0" applyBorder="1"/>
    <xf numFmtId="0" fontId="5" fillId="2" borderId="61" xfId="0" applyFont="1" applyFill="1" applyBorder="1" applyAlignment="1">
      <alignment vertical="center"/>
    </xf>
    <xf numFmtId="0" fontId="13" fillId="2" borderId="69" xfId="0" applyFont="1" applyFill="1" applyBorder="1" applyAlignment="1">
      <alignment vertical="center" wrapText="1"/>
    </xf>
    <xf numFmtId="0" fontId="13" fillId="2" borderId="70" xfId="0" applyFont="1" applyFill="1" applyBorder="1" applyAlignment="1">
      <alignment vertical="center" wrapText="1"/>
    </xf>
    <xf numFmtId="0" fontId="12" fillId="2" borderId="70" xfId="0" applyFont="1" applyFill="1" applyBorder="1"/>
    <xf numFmtId="0" fontId="31" fillId="0" borderId="71" xfId="0" applyFont="1" applyBorder="1" applyAlignment="1">
      <alignment horizontal="left" vertical="center" wrapText="1"/>
    </xf>
    <xf numFmtId="0" fontId="13" fillId="0" borderId="80" xfId="0" applyFont="1" applyBorder="1" applyAlignment="1">
      <alignment horizontal="left" vertical="center" wrapText="1"/>
    </xf>
    <xf numFmtId="0" fontId="13" fillId="0" borderId="104" xfId="0" applyFont="1" applyBorder="1" applyAlignment="1">
      <alignment horizontal="left" vertical="center" wrapText="1"/>
    </xf>
    <xf numFmtId="0" fontId="29" fillId="0" borderId="70" xfId="0" applyFont="1" applyBorder="1" applyAlignment="1">
      <alignment horizontal="left" vertical="center" wrapText="1"/>
    </xf>
    <xf numFmtId="0" fontId="10" fillId="2" borderId="65" xfId="0" applyFont="1" applyFill="1" applyBorder="1" applyAlignment="1">
      <alignment vertical="top" wrapText="1"/>
    </xf>
    <xf numFmtId="0" fontId="10" fillId="2" borderId="71" xfId="0" applyFont="1" applyFill="1" applyBorder="1" applyAlignment="1">
      <alignment vertical="top" wrapText="1"/>
    </xf>
    <xf numFmtId="0" fontId="10" fillId="2" borderId="63" xfId="0" applyFont="1" applyFill="1" applyBorder="1" applyAlignment="1">
      <alignment vertical="top" wrapText="1"/>
    </xf>
    <xf numFmtId="0" fontId="12" fillId="2" borderId="68" xfId="0" applyFont="1" applyFill="1" applyBorder="1"/>
    <xf numFmtId="0" fontId="12" fillId="2" borderId="77" xfId="0" applyFont="1" applyFill="1" applyBorder="1"/>
    <xf numFmtId="0" fontId="23" fillId="2" borderId="82" xfId="0" applyFont="1" applyFill="1" applyBorder="1" applyAlignment="1">
      <alignment vertical="center" wrapText="1"/>
    </xf>
    <xf numFmtId="0" fontId="12" fillId="2" borderId="82" xfId="0" applyFont="1" applyFill="1" applyBorder="1"/>
    <xf numFmtId="0" fontId="11" fillId="0" borderId="19" xfId="0" applyFont="1" applyBorder="1" applyAlignment="1">
      <alignment vertical="center" wrapText="1"/>
    </xf>
    <xf numFmtId="0" fontId="64" fillId="0" borderId="62" xfId="0" applyFont="1" applyBorder="1" applyAlignment="1">
      <alignment horizontal="left" vertical="center" wrapText="1"/>
    </xf>
    <xf numFmtId="0" fontId="25" fillId="0" borderId="61" xfId="0" applyFont="1" applyBorder="1" applyAlignment="1">
      <alignment vertical="center" wrapText="1"/>
    </xf>
    <xf numFmtId="0" fontId="24" fillId="0" borderId="66" xfId="0" applyFont="1" applyBorder="1" applyAlignment="1">
      <alignment vertical="center"/>
    </xf>
    <xf numFmtId="0" fontId="0" fillId="0" borderId="62" xfId="0" applyBorder="1" applyAlignment="1">
      <alignment vertical="center" wrapText="1"/>
    </xf>
    <xf numFmtId="0" fontId="0" fillId="0" borderId="61" xfId="0" applyBorder="1" applyAlignment="1">
      <alignment vertical="center" wrapText="1"/>
    </xf>
    <xf numFmtId="0" fontId="0" fillId="0" borderId="61" xfId="0" applyBorder="1" applyAlignment="1">
      <alignment horizontal="center" vertical="center" wrapText="1"/>
    </xf>
    <xf numFmtId="0" fontId="0" fillId="0" borderId="63" xfId="0" applyBorder="1" applyAlignment="1">
      <alignment vertical="center" wrapText="1"/>
    </xf>
    <xf numFmtId="0" fontId="0" fillId="0" borderId="64" xfId="0" applyBorder="1" applyAlignment="1">
      <alignment vertical="center" wrapText="1"/>
    </xf>
    <xf numFmtId="0" fontId="12" fillId="2" borderId="0" xfId="0" applyFont="1" applyFill="1" applyAlignment="1">
      <alignment horizontal="center" vertical="center" wrapText="1"/>
    </xf>
    <xf numFmtId="0" fontId="12" fillId="2" borderId="19" xfId="0" applyFont="1" applyFill="1" applyBorder="1" applyAlignment="1">
      <alignment horizontal="center" vertical="center" wrapText="1"/>
    </xf>
    <xf numFmtId="0" fontId="12" fillId="0" borderId="83" xfId="0" applyFont="1" applyBorder="1" applyAlignment="1">
      <alignment horizontal="left" vertical="center" wrapText="1"/>
    </xf>
    <xf numFmtId="0" fontId="12" fillId="0" borderId="65" xfId="0" applyFont="1" applyBorder="1" applyAlignment="1">
      <alignment horizontal="left" vertical="center" wrapText="1"/>
    </xf>
    <xf numFmtId="0" fontId="0" fillId="2" borderId="0" xfId="0" applyFill="1" applyAlignment="1">
      <alignment vertical="center"/>
    </xf>
    <xf numFmtId="0" fontId="0" fillId="2" borderId="84" xfId="0" applyFill="1" applyBorder="1" applyAlignment="1">
      <alignment vertical="center"/>
    </xf>
    <xf numFmtId="0" fontId="0" fillId="0" borderId="64" xfId="0" applyBorder="1" applyAlignment="1">
      <alignment vertical="center"/>
    </xf>
    <xf numFmtId="164" fontId="12" fillId="0" borderId="19" xfId="0" applyNumberFormat="1" applyFont="1" applyBorder="1" applyAlignment="1">
      <alignment horizontal="center" vertical="center"/>
    </xf>
    <xf numFmtId="3" fontId="12" fillId="0" borderId="0" xfId="0" applyNumberFormat="1" applyFont="1" applyAlignment="1">
      <alignment horizontal="center" vertical="center"/>
    </xf>
    <xf numFmtId="164" fontId="12" fillId="0" borderId="0" xfId="0" applyNumberFormat="1" applyFont="1" applyAlignment="1">
      <alignment horizontal="center" vertical="center"/>
    </xf>
    <xf numFmtId="0" fontId="12" fillId="0" borderId="38" xfId="0" applyFont="1" applyBorder="1" applyAlignment="1">
      <alignment horizontal="center" vertical="center"/>
    </xf>
    <xf numFmtId="164" fontId="12" fillId="0" borderId="38" xfId="0" applyNumberFormat="1" applyFont="1" applyBorder="1" applyAlignment="1">
      <alignment horizontal="center" vertical="center"/>
    </xf>
    <xf numFmtId="0" fontId="12" fillId="0" borderId="65" xfId="0" applyFont="1" applyBorder="1" applyAlignment="1">
      <alignment horizontal="center" vertical="center" wrapText="1"/>
    </xf>
    <xf numFmtId="0" fontId="0" fillId="0" borderId="64" xfId="0" applyBorder="1" applyAlignment="1">
      <alignment horizontal="center" vertical="center"/>
    </xf>
    <xf numFmtId="0" fontId="13" fillId="2" borderId="40" xfId="0" applyFont="1" applyFill="1" applyBorder="1" applyAlignment="1">
      <alignment horizontal="center" vertical="center"/>
    </xf>
    <xf numFmtId="0" fontId="26" fillId="0" borderId="19" xfId="0" applyFont="1" applyBorder="1" applyAlignment="1">
      <alignment horizontal="center" vertical="center"/>
    </xf>
    <xf numFmtId="0" fontId="25" fillId="0" borderId="70" xfId="0" applyFont="1" applyBorder="1" applyAlignment="1">
      <alignment vertical="center" wrapText="1"/>
    </xf>
    <xf numFmtId="0" fontId="25" fillId="0" borderId="62" xfId="0" applyFont="1" applyBorder="1" applyAlignment="1">
      <alignment vertical="center" wrapText="1"/>
    </xf>
    <xf numFmtId="0" fontId="25" fillId="0" borderId="0" xfId="0" applyFont="1" applyAlignment="1">
      <alignment vertical="center" wrapText="1"/>
    </xf>
    <xf numFmtId="0" fontId="25" fillId="0" borderId="84" xfId="0" applyFont="1" applyBorder="1" applyAlignment="1">
      <alignment vertical="center" wrapText="1"/>
    </xf>
    <xf numFmtId="0" fontId="31" fillId="2" borderId="65" xfId="0" applyFont="1" applyFill="1" applyBorder="1" applyAlignment="1">
      <alignment horizontal="left" vertical="top" wrapText="1"/>
    </xf>
    <xf numFmtId="0" fontId="12" fillId="0" borderId="0" xfId="0" applyFont="1" applyAlignment="1">
      <alignment horizontal="left" vertical="center"/>
    </xf>
    <xf numFmtId="0" fontId="0" fillId="5" borderId="0" xfId="0" applyFill="1"/>
    <xf numFmtId="0" fontId="7" fillId="4" borderId="68" xfId="0" applyFont="1" applyFill="1" applyBorder="1" applyAlignment="1">
      <alignment horizontal="center" vertical="center" wrapText="1"/>
    </xf>
    <xf numFmtId="0" fontId="16" fillId="5" borderId="12" xfId="0" applyFont="1" applyFill="1" applyBorder="1"/>
    <xf numFmtId="0" fontId="0" fillId="5" borderId="10" xfId="0" applyFill="1" applyBorder="1"/>
    <xf numFmtId="0" fontId="7" fillId="4" borderId="0" xfId="0" applyFont="1" applyFill="1" applyAlignment="1">
      <alignment horizontal="left" vertical="center" wrapText="1"/>
    </xf>
    <xf numFmtId="0" fontId="7" fillId="4" borderId="0" xfId="0" applyFont="1" applyFill="1" applyAlignment="1">
      <alignment horizontal="left" vertical="center" wrapText="1" indent="1"/>
    </xf>
    <xf numFmtId="0" fontId="7" fillId="4" borderId="0" xfId="0" applyFont="1" applyFill="1" applyAlignment="1">
      <alignment horizontal="right" vertical="center" indent="1"/>
    </xf>
    <xf numFmtId="0" fontId="7" fillId="4" borderId="16" xfId="0" applyFont="1" applyFill="1" applyBorder="1" applyAlignment="1">
      <alignment horizontal="center" vertical="center" wrapText="1"/>
    </xf>
    <xf numFmtId="0" fontId="7" fillId="5" borderId="0" xfId="0" applyFont="1" applyFill="1" applyAlignment="1">
      <alignment vertical="center"/>
    </xf>
    <xf numFmtId="0" fontId="7" fillId="4" borderId="0" xfId="0" applyFont="1" applyFill="1" applyAlignment="1">
      <alignment vertical="center" wrapText="1"/>
    </xf>
    <xf numFmtId="0" fontId="7" fillId="4" borderId="85" xfId="0" applyFont="1" applyFill="1" applyBorder="1" applyAlignment="1">
      <alignment horizontal="center" vertical="center" wrapText="1"/>
    </xf>
    <xf numFmtId="0" fontId="7" fillId="4" borderId="18" xfId="0" applyFont="1" applyFill="1" applyBorder="1" applyAlignment="1">
      <alignment horizontal="right" vertical="center" indent="1"/>
    </xf>
    <xf numFmtId="0" fontId="16" fillId="5" borderId="32" xfId="0" applyFont="1" applyFill="1" applyBorder="1"/>
    <xf numFmtId="0" fontId="18" fillId="5" borderId="32" xfId="0" applyFont="1" applyFill="1" applyBorder="1" applyAlignment="1">
      <alignment horizontal="left" indent="1"/>
    </xf>
    <xf numFmtId="0" fontId="7" fillId="4" borderId="16" xfId="0" applyFont="1" applyFill="1" applyBorder="1" applyAlignment="1">
      <alignment horizontal="right" vertical="center" indent="1"/>
    </xf>
    <xf numFmtId="0" fontId="0" fillId="5" borderId="10" xfId="0" applyFill="1" applyBorder="1" applyAlignment="1">
      <alignment vertical="center"/>
    </xf>
    <xf numFmtId="0" fontId="0" fillId="5" borderId="32" xfId="0" applyFill="1" applyBorder="1" applyAlignment="1">
      <alignment vertical="center"/>
    </xf>
    <xf numFmtId="0" fontId="16" fillId="5" borderId="32" xfId="0" applyFont="1" applyFill="1" applyBorder="1" applyAlignment="1">
      <alignment horizontal="center" vertical="center"/>
    </xf>
    <xf numFmtId="0" fontId="16" fillId="5" borderId="32" xfId="0" applyFont="1" applyFill="1" applyBorder="1" applyAlignment="1">
      <alignment wrapText="1"/>
    </xf>
    <xf numFmtId="0" fontId="19" fillId="5" borderId="32" xfId="0" applyFont="1" applyFill="1" applyBorder="1"/>
    <xf numFmtId="0" fontId="16" fillId="5" borderId="32" xfId="0" applyFont="1" applyFill="1" applyBorder="1" applyAlignment="1">
      <alignment horizontal="center"/>
    </xf>
    <xf numFmtId="0" fontId="21" fillId="4" borderId="0" xfId="0" applyFont="1" applyFill="1" applyAlignment="1">
      <alignment horizontal="center" vertical="center"/>
    </xf>
    <xf numFmtId="0" fontId="0" fillId="5" borderId="32" xfId="0" applyFill="1" applyBorder="1"/>
    <xf numFmtId="0" fontId="0" fillId="5" borderId="32" xfId="0" applyFill="1" applyBorder="1" applyAlignment="1">
      <alignment horizontal="center"/>
    </xf>
    <xf numFmtId="0" fontId="12" fillId="5" borderId="10" xfId="0" applyFont="1" applyFill="1" applyBorder="1" applyAlignment="1">
      <alignment vertical="center"/>
    </xf>
    <xf numFmtId="0" fontId="25" fillId="5" borderId="0" xfId="0" applyFont="1" applyFill="1" applyAlignment="1">
      <alignment horizontal="left" vertical="center"/>
    </xf>
    <xf numFmtId="0" fontId="34" fillId="5" borderId="12" xfId="0" applyFont="1" applyFill="1" applyBorder="1" applyAlignment="1">
      <alignment horizontal="left" vertical="center"/>
    </xf>
    <xf numFmtId="0" fontId="16" fillId="5" borderId="0" xfId="0" applyFont="1" applyFill="1"/>
    <xf numFmtId="0" fontId="0" fillId="5" borderId="10" xfId="0" applyFill="1" applyBorder="1" applyAlignment="1">
      <alignment horizontal="center"/>
    </xf>
    <xf numFmtId="0" fontId="16" fillId="5" borderId="12" xfId="0" applyFont="1" applyFill="1" applyBorder="1" applyAlignment="1">
      <alignment vertical="center"/>
    </xf>
    <xf numFmtId="0" fontId="43" fillId="5" borderId="0" xfId="0" applyFont="1" applyFill="1" applyAlignment="1">
      <alignment horizontal="center" vertical="center" wrapText="1"/>
    </xf>
    <xf numFmtId="0" fontId="19" fillId="5" borderId="12" xfId="0" applyFont="1" applyFill="1" applyBorder="1" applyAlignment="1">
      <alignment vertical="center"/>
    </xf>
    <xf numFmtId="0" fontId="7" fillId="4" borderId="18" xfId="0" applyFont="1" applyFill="1" applyBorder="1" applyAlignment="1">
      <alignment horizontal="center" vertical="center"/>
    </xf>
    <xf numFmtId="0" fontId="18" fillId="5" borderId="12" xfId="0" applyFont="1" applyFill="1" applyBorder="1" applyAlignment="1">
      <alignment horizontal="left" indent="1"/>
    </xf>
    <xf numFmtId="0" fontId="16" fillId="5" borderId="12" xfId="0" applyFont="1" applyFill="1" applyBorder="1" applyAlignment="1">
      <alignment horizontal="center" vertical="center"/>
    </xf>
    <xf numFmtId="0" fontId="17" fillId="5" borderId="12" xfId="0" applyFont="1" applyFill="1" applyBorder="1" applyAlignment="1">
      <alignment horizontal="left" indent="2"/>
    </xf>
    <xf numFmtId="0" fontId="18" fillId="5" borderId="12" xfId="0" applyFont="1" applyFill="1" applyBorder="1" applyAlignment="1">
      <alignment horizontal="left" vertical="center" indent="1"/>
    </xf>
    <xf numFmtId="0" fontId="7" fillId="4" borderId="85" xfId="0" applyFont="1" applyFill="1" applyBorder="1" applyAlignment="1">
      <alignment horizontal="center" vertical="center"/>
    </xf>
    <xf numFmtId="0" fontId="16" fillId="5" borderId="10" xfId="0" applyFont="1" applyFill="1" applyBorder="1"/>
    <xf numFmtId="0" fontId="18" fillId="5" borderId="10" xfId="0" applyFont="1" applyFill="1" applyBorder="1" applyAlignment="1">
      <alignment horizontal="left" indent="1"/>
    </xf>
    <xf numFmtId="0" fontId="16" fillId="5" borderId="10" xfId="0" applyFont="1" applyFill="1" applyBorder="1" applyAlignment="1">
      <alignment vertical="center"/>
    </xf>
    <xf numFmtId="0" fontId="16" fillId="5" borderId="12" xfId="0" applyFont="1" applyFill="1" applyBorder="1" applyAlignment="1">
      <alignment vertical="center" wrapText="1"/>
    </xf>
    <xf numFmtId="0" fontId="16" fillId="5"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13" fillId="4" borderId="0" xfId="0" applyFont="1" applyFill="1" applyAlignment="1">
      <alignment horizontal="center" vertical="center" wrapText="1"/>
    </xf>
    <xf numFmtId="0" fontId="16" fillId="5" borderId="12" xfId="0" applyFont="1" applyFill="1" applyBorder="1" applyAlignment="1">
      <alignment vertical="top"/>
    </xf>
    <xf numFmtId="0" fontId="7" fillId="4" borderId="18" xfId="0" applyFont="1" applyFill="1" applyBorder="1" applyAlignment="1">
      <alignment vertical="center" wrapText="1"/>
    </xf>
    <xf numFmtId="0" fontId="7" fillId="4" borderId="18" xfId="0" applyFont="1" applyFill="1" applyBorder="1" applyAlignment="1">
      <alignment horizontal="right" vertical="center" wrapText="1"/>
    </xf>
    <xf numFmtId="0" fontId="15" fillId="6" borderId="3" xfId="0" applyFont="1" applyFill="1" applyBorder="1" applyAlignment="1">
      <alignment vertical="center"/>
    </xf>
    <xf numFmtId="0" fontId="50" fillId="4" borderId="0" xfId="0" applyFont="1" applyFill="1" applyAlignment="1">
      <alignment horizontal="left" vertical="center" wrapText="1"/>
    </xf>
    <xf numFmtId="0" fontId="19" fillId="5" borderId="10" xfId="0" applyFont="1" applyFill="1" applyBorder="1"/>
    <xf numFmtId="0" fontId="50" fillId="4" borderId="0" xfId="0" applyFont="1" applyFill="1" applyAlignment="1">
      <alignment vertical="center" wrapText="1"/>
    </xf>
    <xf numFmtId="0" fontId="0" fillId="5" borderId="10" xfId="0" applyFill="1" applyBorder="1" applyAlignment="1">
      <alignment horizontal="left" vertical="center"/>
    </xf>
    <xf numFmtId="0" fontId="0" fillId="5" borderId="32" xfId="0" applyFill="1" applyBorder="1" applyAlignment="1">
      <alignment vertical="top"/>
    </xf>
    <xf numFmtId="0" fontId="7" fillId="4" borderId="0" xfId="0" applyFont="1" applyFill="1" applyAlignment="1">
      <alignment vertical="center"/>
    </xf>
    <xf numFmtId="0" fontId="7" fillId="4" borderId="17" xfId="0" applyFont="1" applyFill="1" applyBorder="1" applyAlignment="1">
      <alignment vertical="center" wrapText="1"/>
    </xf>
    <xf numFmtId="0" fontId="12" fillId="4" borderId="0" xfId="0" applyFont="1" applyFill="1" applyAlignment="1">
      <alignment vertical="center" wrapText="1"/>
    </xf>
    <xf numFmtId="0" fontId="7" fillId="4" borderId="18" xfId="0" applyFont="1" applyFill="1" applyBorder="1" applyAlignment="1">
      <alignment horizontal="left" vertical="center" wrapText="1"/>
    </xf>
    <xf numFmtId="0" fontId="16" fillId="5" borderId="12" xfId="0" applyFont="1" applyFill="1" applyBorder="1" applyAlignment="1">
      <alignment horizontal="left"/>
    </xf>
    <xf numFmtId="0" fontId="0" fillId="5" borderId="33" xfId="0" applyFill="1" applyBorder="1" applyAlignment="1">
      <alignment horizontal="left"/>
    </xf>
    <xf numFmtId="0" fontId="88" fillId="0" borderId="101" xfId="0" applyFont="1" applyBorder="1" applyAlignment="1">
      <alignment horizontal="left" vertical="center" wrapText="1"/>
    </xf>
    <xf numFmtId="0" fontId="88" fillId="2" borderId="0" xfId="0" applyFont="1" applyFill="1" applyAlignment="1">
      <alignment vertical="center" wrapText="1"/>
    </xf>
    <xf numFmtId="0" fontId="88" fillId="2" borderId="19" xfId="0" applyFont="1" applyFill="1" applyBorder="1" applyAlignment="1">
      <alignment vertical="center" wrapText="1"/>
    </xf>
    <xf numFmtId="0" fontId="42" fillId="2" borderId="22" xfId="0" applyFont="1" applyFill="1" applyBorder="1" applyAlignment="1">
      <alignment vertical="center"/>
    </xf>
    <xf numFmtId="0" fontId="42" fillId="2" borderId="26" xfId="0" applyFont="1" applyFill="1" applyBorder="1" applyAlignment="1">
      <alignment vertical="center"/>
    </xf>
    <xf numFmtId="0" fontId="42" fillId="2" borderId="5" xfId="0" applyFont="1" applyFill="1" applyBorder="1" applyAlignment="1">
      <alignment vertical="center"/>
    </xf>
    <xf numFmtId="0" fontId="25" fillId="0" borderId="1" xfId="0" applyFont="1" applyBorder="1" applyAlignment="1">
      <alignment vertical="center" wrapText="1"/>
    </xf>
    <xf numFmtId="0" fontId="25" fillId="2" borderId="3" xfId="0" applyFont="1" applyFill="1" applyBorder="1" applyAlignment="1">
      <alignment horizontal="left" vertical="center"/>
    </xf>
    <xf numFmtId="0" fontId="90" fillId="2" borderId="64" xfId="1" applyFont="1" applyFill="1" applyBorder="1"/>
    <xf numFmtId="0" fontId="91" fillId="2" borderId="63" xfId="0" applyFont="1" applyFill="1" applyBorder="1"/>
    <xf numFmtId="0" fontId="90" fillId="2" borderId="65" xfId="1" applyFont="1" applyFill="1" applyBorder="1"/>
    <xf numFmtId="0" fontId="91" fillId="2" borderId="64" xfId="0" applyFont="1" applyFill="1" applyBorder="1"/>
    <xf numFmtId="0" fontId="0" fillId="0" borderId="24" xfId="0" applyBorder="1"/>
    <xf numFmtId="0" fontId="32" fillId="2" borderId="26" xfId="0" applyFont="1" applyFill="1" applyBorder="1" applyAlignment="1">
      <alignment horizontal="left" vertical="center" wrapText="1" indent="1"/>
    </xf>
    <xf numFmtId="0" fontId="32" fillId="2" borderId="5" xfId="0" applyFont="1" applyFill="1" applyBorder="1" applyAlignment="1">
      <alignment horizontal="left" vertical="center" wrapText="1" indent="1"/>
    </xf>
    <xf numFmtId="0" fontId="89" fillId="2" borderId="0" xfId="0" applyFont="1" applyFill="1" applyAlignment="1">
      <alignment wrapText="1"/>
    </xf>
    <xf numFmtId="0" fontId="13" fillId="0" borderId="19" xfId="0" applyFont="1" applyBorder="1" applyAlignment="1">
      <alignment horizontal="center" vertical="center" indent="1"/>
    </xf>
    <xf numFmtId="0" fontId="10" fillId="11" borderId="83" xfId="0" applyFont="1" applyFill="1" applyBorder="1"/>
    <xf numFmtId="0" fontId="10" fillId="11" borderId="0" xfId="0" applyFont="1" applyFill="1"/>
    <xf numFmtId="0" fontId="13" fillId="0" borderId="38" xfId="0" applyFont="1" applyBorder="1" applyAlignment="1">
      <alignment horizontal="left" vertical="center" wrapText="1" inden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86" fillId="0" borderId="1" xfId="0" applyFont="1" applyBorder="1" applyAlignment="1">
      <alignment vertical="center"/>
    </xf>
    <xf numFmtId="0" fontId="25" fillId="0" borderId="9" xfId="0" applyFont="1" applyBorder="1" applyAlignment="1">
      <alignment vertical="center"/>
    </xf>
    <xf numFmtId="0" fontId="25" fillId="2" borderId="6" xfId="0" applyFont="1" applyFill="1" applyBorder="1" applyAlignment="1">
      <alignment vertical="center" wrapText="1"/>
    </xf>
    <xf numFmtId="0" fontId="15" fillId="2" borderId="5" xfId="0" applyFont="1" applyFill="1" applyBorder="1" applyAlignment="1">
      <alignment horizontal="left" vertical="center" wrapText="1"/>
    </xf>
    <xf numFmtId="0" fontId="0" fillId="2" borderId="26" xfId="0" applyFill="1" applyBorder="1" applyAlignment="1">
      <alignment horizontal="left"/>
    </xf>
    <xf numFmtId="0" fontId="0" fillId="2" borderId="22" xfId="0" applyFill="1" applyBorder="1" applyAlignment="1">
      <alignment horizontal="left"/>
    </xf>
    <xf numFmtId="0" fontId="0" fillId="2" borderId="1" xfId="0" applyFill="1" applyBorder="1" applyAlignment="1">
      <alignment horizontal="left"/>
    </xf>
    <xf numFmtId="0" fontId="0" fillId="0" borderId="1" xfId="0" applyBorder="1" applyAlignment="1">
      <alignment horizontal="left"/>
    </xf>
    <xf numFmtId="0" fontId="0" fillId="0" borderId="22" xfId="0" applyBorder="1" applyAlignment="1">
      <alignment horizontal="left"/>
    </xf>
    <xf numFmtId="0" fontId="0" fillId="0" borderId="2" xfId="0" applyBorder="1" applyAlignment="1">
      <alignment horizontal="left"/>
    </xf>
    <xf numFmtId="0" fontId="16" fillId="5" borderId="0" xfId="0" applyFont="1" applyFill="1" applyAlignment="1">
      <alignment vertical="center"/>
    </xf>
    <xf numFmtId="0" fontId="26" fillId="2" borderId="1" xfId="0" applyFont="1" applyFill="1" applyBorder="1" applyAlignment="1">
      <alignment vertical="center" wrapText="1"/>
    </xf>
    <xf numFmtId="0" fontId="12" fillId="2" borderId="1" xfId="0" applyFont="1" applyFill="1" applyBorder="1" applyAlignment="1">
      <alignment vertical="center"/>
    </xf>
    <xf numFmtId="0" fontId="26" fillId="2" borderId="1" xfId="0" applyFont="1" applyFill="1" applyBorder="1" applyAlignment="1">
      <alignment vertical="center"/>
    </xf>
    <xf numFmtId="0" fontId="0" fillId="2" borderId="1" xfId="0" applyFill="1" applyBorder="1" applyAlignment="1">
      <alignment vertical="center"/>
    </xf>
    <xf numFmtId="0" fontId="7" fillId="4" borderId="0" xfId="0" applyFont="1" applyFill="1" applyAlignment="1">
      <alignment horizontal="left" vertical="center" indent="1"/>
    </xf>
    <xf numFmtId="164" fontId="11" fillId="0" borderId="38" xfId="0" applyNumberFormat="1" applyFont="1" applyBorder="1" applyAlignment="1">
      <alignment horizontal="center" vertical="center" wrapText="1"/>
    </xf>
    <xf numFmtId="164" fontId="31" fillId="0" borderId="38" xfId="0" applyNumberFormat="1" applyFont="1" applyBorder="1" applyAlignment="1">
      <alignment horizontal="center" vertical="center" wrapText="1"/>
    </xf>
    <xf numFmtId="164" fontId="11" fillId="2" borderId="38" xfId="0" applyNumberFormat="1" applyFont="1" applyFill="1" applyBorder="1" applyAlignment="1">
      <alignment horizontal="center" vertical="center" wrapText="1"/>
    </xf>
    <xf numFmtId="168" fontId="13" fillId="0" borderId="19" xfId="0" applyNumberFormat="1" applyFont="1" applyBorder="1" applyAlignment="1">
      <alignment horizontal="center" vertical="center" wrapText="1"/>
    </xf>
    <xf numFmtId="0" fontId="7" fillId="4" borderId="0" xfId="0" applyFont="1" applyFill="1" applyAlignment="1">
      <alignment horizontal="center" vertical="center" indent="1"/>
    </xf>
    <xf numFmtId="0" fontId="13" fillId="0" borderId="0" xfId="0" applyFont="1" applyAlignment="1">
      <alignment horizontal="center" vertical="center" indent="1"/>
    </xf>
    <xf numFmtId="0" fontId="13" fillId="0" borderId="0" xfId="0" applyFont="1" applyAlignment="1">
      <alignment horizontal="center" vertical="center"/>
    </xf>
    <xf numFmtId="0" fontId="31" fillId="0" borderId="0" xfId="0" applyFont="1" applyAlignment="1">
      <alignment horizontal="center" vertical="center"/>
    </xf>
    <xf numFmtId="0" fontId="13" fillId="0" borderId="19" xfId="0" applyFont="1" applyBorder="1" applyAlignment="1">
      <alignment horizontal="center" vertical="center"/>
    </xf>
    <xf numFmtId="0" fontId="31" fillId="0" borderId="19" xfId="0" applyFont="1" applyBorder="1" applyAlignment="1">
      <alignment horizontal="center" vertical="center"/>
    </xf>
    <xf numFmtId="0" fontId="12" fillId="2" borderId="6" xfId="0" applyFont="1" applyFill="1" applyBorder="1" applyAlignment="1">
      <alignment vertical="center" wrapText="1"/>
    </xf>
    <xf numFmtId="0" fontId="26" fillId="2" borderId="6" xfId="0" applyFont="1" applyFill="1" applyBorder="1" applyAlignment="1">
      <alignment vertical="center" wrapText="1"/>
    </xf>
    <xf numFmtId="3" fontId="13" fillId="0" borderId="0" xfId="0" applyNumberFormat="1" applyFont="1" applyAlignment="1">
      <alignment horizontal="center" vertical="center"/>
    </xf>
    <xf numFmtId="3" fontId="11" fillId="0" borderId="0" xfId="0" applyNumberFormat="1" applyFont="1" applyAlignment="1">
      <alignment horizontal="center" vertical="center"/>
    </xf>
    <xf numFmtId="0" fontId="13" fillId="0" borderId="40" xfId="0" applyFont="1" applyBorder="1" applyAlignment="1">
      <alignment horizontal="center" vertical="center"/>
    </xf>
    <xf numFmtId="0" fontId="13" fillId="0" borderId="38" xfId="0" applyFont="1" applyBorder="1" applyAlignment="1">
      <alignment horizontal="center" vertical="center"/>
    </xf>
    <xf numFmtId="0" fontId="11" fillId="0" borderId="38" xfId="0" applyFont="1" applyBorder="1" applyAlignment="1">
      <alignment horizontal="center" vertical="center" wrapText="1"/>
    </xf>
    <xf numFmtId="3" fontId="11" fillId="0" borderId="38" xfId="0" applyNumberFormat="1" applyFont="1" applyBorder="1" applyAlignment="1">
      <alignment horizontal="center" vertical="center"/>
    </xf>
    <xf numFmtId="3" fontId="13" fillId="0" borderId="19" xfId="0" applyNumberFormat="1" applyFont="1" applyBorder="1" applyAlignment="1">
      <alignment horizontal="center" vertical="center"/>
    </xf>
    <xf numFmtId="0" fontId="13" fillId="0" borderId="9" xfId="0" applyFont="1" applyBorder="1" applyAlignment="1">
      <alignment horizontal="left" vertical="center" wrapText="1"/>
    </xf>
    <xf numFmtId="0" fontId="13" fillId="0" borderId="112" xfId="0" applyFont="1" applyBorder="1" applyAlignment="1">
      <alignment horizontal="left" vertical="center" wrapText="1"/>
    </xf>
    <xf numFmtId="0" fontId="11" fillId="0" borderId="19" xfId="0" applyFont="1" applyBorder="1" applyAlignment="1">
      <alignment horizontal="center" vertical="center"/>
    </xf>
    <xf numFmtId="0" fontId="11" fillId="0" borderId="38" xfId="0" applyFont="1" applyBorder="1" applyAlignment="1">
      <alignment horizontal="center" vertical="center"/>
    </xf>
    <xf numFmtId="0" fontId="11" fillId="0" borderId="0" xfId="0" applyFont="1" applyAlignment="1">
      <alignment horizontal="left" vertical="center" wrapText="1"/>
    </xf>
    <xf numFmtId="165" fontId="0" fillId="0" borderId="2" xfId="0" applyNumberFormat="1" applyBorder="1" applyAlignment="1">
      <alignment vertical="center"/>
    </xf>
    <xf numFmtId="165" fontId="0" fillId="0" borderId="6" xfId="0" applyNumberFormat="1" applyBorder="1" applyAlignment="1">
      <alignment vertical="center"/>
    </xf>
    <xf numFmtId="0" fontId="88" fillId="0" borderId="19" xfId="0" applyFont="1" applyBorder="1" applyAlignment="1">
      <alignment vertical="center" wrapText="1"/>
    </xf>
    <xf numFmtId="164" fontId="13" fillId="2" borderId="19" xfId="0" applyNumberFormat="1" applyFont="1" applyFill="1" applyBorder="1" applyAlignment="1">
      <alignment horizontal="center" vertical="center"/>
    </xf>
    <xf numFmtId="164" fontId="13" fillId="2" borderId="0" xfId="0" applyNumberFormat="1" applyFont="1" applyFill="1" applyAlignment="1">
      <alignment horizontal="center" vertical="center"/>
    </xf>
    <xf numFmtId="164" fontId="12" fillId="2" borderId="0" xfId="0" applyNumberFormat="1" applyFont="1" applyFill="1" applyAlignment="1">
      <alignment horizontal="center" vertical="center"/>
    </xf>
    <xf numFmtId="164" fontId="12" fillId="2" borderId="38" xfId="0" applyNumberFormat="1" applyFont="1" applyFill="1" applyBorder="1" applyAlignment="1">
      <alignment horizontal="center" vertical="center"/>
    </xf>
    <xf numFmtId="164" fontId="26" fillId="0" borderId="38" xfId="0" applyNumberFormat="1" applyFont="1" applyBorder="1" applyAlignment="1">
      <alignment horizontal="center" vertical="center"/>
    </xf>
    <xf numFmtId="164" fontId="26" fillId="2" borderId="38" xfId="0" applyNumberFormat="1" applyFont="1" applyFill="1" applyBorder="1" applyAlignment="1">
      <alignment horizontal="center" vertical="center"/>
    </xf>
    <xf numFmtId="0" fontId="86" fillId="2" borderId="1" xfId="0" applyFont="1" applyFill="1" applyBorder="1" applyAlignment="1">
      <alignment vertical="center"/>
    </xf>
    <xf numFmtId="0" fontId="0" fillId="0" borderId="3" xfId="0" applyBorder="1" applyAlignment="1">
      <alignment vertical="center" wrapText="1"/>
    </xf>
    <xf numFmtId="0" fontId="13" fillId="2" borderId="119" xfId="0" applyFont="1" applyFill="1" applyBorder="1" applyAlignment="1">
      <alignment horizontal="left" vertical="center" wrapText="1" indent="1"/>
    </xf>
    <xf numFmtId="0" fontId="13" fillId="2" borderId="122" xfId="0" applyFont="1" applyFill="1" applyBorder="1" applyAlignment="1">
      <alignment horizontal="left" vertical="center" wrapText="1" indent="1"/>
    </xf>
    <xf numFmtId="0" fontId="7" fillId="4" borderId="120" xfId="0" applyFont="1" applyFill="1" applyBorder="1" applyAlignment="1">
      <alignment horizontal="left" vertical="center" indent="1"/>
    </xf>
    <xf numFmtId="0" fontId="7" fillId="4" borderId="122" xfId="0" applyFont="1" applyFill="1" applyBorder="1" applyAlignment="1">
      <alignment horizontal="left" vertical="center" indent="1"/>
    </xf>
    <xf numFmtId="0" fontId="13" fillId="0" borderId="123" xfId="0" applyFont="1" applyBorder="1" applyAlignment="1">
      <alignment horizontal="left" vertical="center" wrapText="1"/>
    </xf>
    <xf numFmtId="0" fontId="13" fillId="2" borderId="125" xfId="0" applyFont="1" applyFill="1" applyBorder="1" applyAlignment="1">
      <alignment horizontal="left" vertical="center" wrapText="1" indent="1"/>
    </xf>
    <xf numFmtId="0" fontId="13" fillId="0" borderId="117" xfId="0" applyFont="1" applyBorder="1" applyAlignment="1">
      <alignment vertical="center" wrapText="1"/>
    </xf>
    <xf numFmtId="0" fontId="13" fillId="2" borderId="119" xfId="0" applyFont="1" applyFill="1" applyBorder="1" applyAlignment="1">
      <alignment vertical="center" wrapText="1" indent="1"/>
    </xf>
    <xf numFmtId="0" fontId="13" fillId="0" borderId="120" xfId="0" applyFont="1" applyBorder="1" applyAlignment="1">
      <alignment vertical="center" wrapText="1"/>
    </xf>
    <xf numFmtId="0" fontId="13" fillId="2" borderId="122" xfId="0" applyFont="1" applyFill="1" applyBorder="1" applyAlignment="1">
      <alignment vertical="center" wrapText="1" indent="1"/>
    </xf>
    <xf numFmtId="0" fontId="13" fillId="0" borderId="123" xfId="0" applyFont="1" applyBorder="1" applyAlignment="1">
      <alignment vertical="center" wrapText="1"/>
    </xf>
    <xf numFmtId="0" fontId="13" fillId="2" borderId="125" xfId="0" applyFont="1" applyFill="1" applyBorder="1" applyAlignment="1">
      <alignment vertical="center" wrapText="1" indent="1"/>
    </xf>
    <xf numFmtId="0" fontId="13" fillId="0" borderId="117" xfId="0" applyFont="1" applyBorder="1" applyAlignment="1">
      <alignment horizontal="left" vertical="center" wrapText="1"/>
    </xf>
    <xf numFmtId="0" fontId="105" fillId="2" borderId="3" xfId="0" applyFont="1" applyFill="1" applyBorder="1" applyAlignment="1">
      <alignment vertical="center"/>
    </xf>
    <xf numFmtId="0" fontId="0" fillId="2" borderId="0" xfId="0" applyFill="1" applyAlignment="1">
      <alignment horizontal="center" vertical="center"/>
    </xf>
    <xf numFmtId="0" fontId="0" fillId="5" borderId="10" xfId="0" applyFill="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107" fillId="11" borderId="63" xfId="0" applyFont="1" applyFill="1" applyBorder="1"/>
    <xf numFmtId="0" fontId="108" fillId="11" borderId="63" xfId="0" applyFont="1" applyFill="1" applyBorder="1"/>
    <xf numFmtId="0" fontId="12" fillId="0" borderId="0" xfId="0" applyFont="1" applyAlignment="1">
      <alignment horizontal="left" vertical="center" wrapText="1"/>
    </xf>
    <xf numFmtId="0" fontId="25" fillId="2" borderId="67" xfId="0" applyFont="1" applyFill="1" applyBorder="1" applyAlignment="1">
      <alignment horizontal="left" vertical="center"/>
    </xf>
    <xf numFmtId="0" fontId="7" fillId="4" borderId="0" xfId="0" applyFont="1" applyFill="1" applyAlignment="1">
      <alignment horizontal="right" vertical="center" wrapText="1"/>
    </xf>
    <xf numFmtId="0" fontId="38" fillId="4" borderId="0" xfId="0" applyFont="1" applyFill="1" applyAlignment="1">
      <alignment horizontal="center" vertical="center" wrapText="1"/>
    </xf>
    <xf numFmtId="0" fontId="25" fillId="2" borderId="69" xfId="0" applyFont="1" applyFill="1" applyBorder="1" applyAlignment="1">
      <alignment horizontal="left" vertical="center"/>
    </xf>
    <xf numFmtId="0" fontId="25" fillId="2" borderId="70" xfId="0" applyFont="1" applyFill="1" applyBorder="1" applyAlignment="1">
      <alignment horizontal="left" vertical="center"/>
    </xf>
    <xf numFmtId="0" fontId="25" fillId="2" borderId="62" xfId="0" applyFont="1" applyFill="1" applyBorder="1" applyAlignment="1">
      <alignment horizontal="left" vertical="center"/>
    </xf>
    <xf numFmtId="0" fontId="12" fillId="0" borderId="68" xfId="0" applyFont="1" applyBorder="1" applyAlignment="1">
      <alignment vertical="top" wrapText="1"/>
    </xf>
    <xf numFmtId="0" fontId="12" fillId="0" borderId="77" xfId="0" applyFont="1" applyBorder="1" applyAlignment="1">
      <alignment vertical="top" wrapText="1"/>
    </xf>
    <xf numFmtId="0" fontId="7" fillId="5" borderId="0" xfId="0" applyFont="1" applyFill="1" applyAlignment="1">
      <alignment horizontal="center" vertical="center"/>
    </xf>
    <xf numFmtId="0" fontId="7" fillId="5" borderId="0" xfId="0" applyFont="1" applyFill="1" applyAlignment="1">
      <alignment horizontal="left" vertical="center" wrapText="1" indent="1"/>
    </xf>
    <xf numFmtId="0" fontId="31" fillId="0" borderId="70" xfId="0" applyFont="1" applyBorder="1" applyAlignment="1">
      <alignment horizontal="left" vertical="center" wrapText="1"/>
    </xf>
    <xf numFmtId="0" fontId="31" fillId="2" borderId="69" xfId="0" applyFont="1" applyFill="1" applyBorder="1" applyAlignment="1">
      <alignment horizontal="left" vertical="center" wrapText="1"/>
    </xf>
    <xf numFmtId="0" fontId="25" fillId="2" borderId="61" xfId="0" applyFont="1" applyFill="1" applyBorder="1" applyAlignment="1">
      <alignment horizontal="left" vertical="center"/>
    </xf>
    <xf numFmtId="0" fontId="25" fillId="2" borderId="82" xfId="0" applyFont="1" applyFill="1" applyBorder="1" applyAlignment="1">
      <alignment horizontal="left" vertical="center"/>
    </xf>
    <xf numFmtId="0" fontId="25" fillId="2" borderId="67" xfId="0" applyFont="1" applyFill="1" applyBorder="1" applyAlignment="1">
      <alignment horizontal="left" vertical="center" wrapText="1"/>
    </xf>
    <xf numFmtId="0" fontId="12" fillId="0" borderId="68" xfId="0" applyFont="1" applyBorder="1" applyAlignment="1">
      <alignment horizontal="left" vertical="top" wrapText="1"/>
    </xf>
    <xf numFmtId="0" fontId="13" fillId="0" borderId="4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40" xfId="0" applyFont="1" applyBorder="1" applyAlignment="1">
      <alignment vertical="center" wrapText="1"/>
    </xf>
    <xf numFmtId="0" fontId="13" fillId="0" borderId="38" xfId="0" applyFont="1" applyBorder="1" applyAlignment="1">
      <alignment vertical="center" wrapText="1"/>
    </xf>
    <xf numFmtId="0" fontId="7" fillId="4" borderId="0" xfId="0" applyFont="1" applyFill="1" applyAlignment="1">
      <alignment horizontal="center" vertical="center"/>
    </xf>
    <xf numFmtId="0" fontId="7" fillId="4" borderId="0" xfId="0" applyFont="1" applyFill="1" applyAlignment="1">
      <alignment horizontal="right" vertical="center"/>
    </xf>
    <xf numFmtId="0" fontId="8" fillId="0" borderId="64" xfId="0" applyFont="1" applyBorder="1" applyAlignment="1">
      <alignment horizontal="left" vertical="center" wrapText="1"/>
    </xf>
    <xf numFmtId="0" fontId="25" fillId="2" borderId="68" xfId="0" applyFont="1" applyFill="1" applyBorder="1" applyAlignment="1">
      <alignment horizontal="left" vertical="center" wrapText="1"/>
    </xf>
    <xf numFmtId="0" fontId="57" fillId="5" borderId="0" xfId="0" applyFont="1" applyFill="1" applyAlignment="1">
      <alignment vertical="center"/>
    </xf>
    <xf numFmtId="0" fontId="24" fillId="0" borderId="70" xfId="0" applyFont="1" applyBorder="1" applyAlignment="1">
      <alignment horizontal="left" vertical="center" wrapText="1"/>
    </xf>
    <xf numFmtId="0" fontId="13" fillId="6" borderId="0" xfId="0" applyFont="1" applyFill="1" applyAlignment="1">
      <alignment vertical="center" wrapText="1"/>
    </xf>
    <xf numFmtId="0" fontId="13" fillId="6" borderId="19" xfId="0" applyFont="1" applyFill="1" applyBorder="1" applyAlignment="1">
      <alignment vertical="center" wrapText="1"/>
    </xf>
    <xf numFmtId="0" fontId="13" fillId="2" borderId="68" xfId="0" applyFont="1" applyFill="1" applyBorder="1" applyAlignment="1">
      <alignment vertical="top" wrapText="1"/>
    </xf>
    <xf numFmtId="0" fontId="13" fillId="2" borderId="77" xfId="0" applyFont="1" applyFill="1" applyBorder="1" applyAlignment="1">
      <alignment vertical="top" wrapText="1"/>
    </xf>
    <xf numFmtId="0" fontId="13" fillId="0" borderId="19" xfId="0" applyFont="1" applyBorder="1" applyAlignment="1">
      <alignment horizontal="center" vertical="center" wrapText="1"/>
    </xf>
    <xf numFmtId="164" fontId="13" fillId="0" borderId="38" xfId="0" applyNumberFormat="1" applyFont="1" applyBorder="1" applyAlignment="1">
      <alignment horizontal="center" vertical="center" wrapText="1"/>
    </xf>
    <xf numFmtId="0" fontId="15" fillId="0" borderId="0" xfId="0" applyFont="1" applyAlignment="1">
      <alignment vertical="center" wrapText="1"/>
    </xf>
    <xf numFmtId="0" fontId="13" fillId="2" borderId="65" xfId="0" applyFont="1" applyFill="1" applyBorder="1" applyAlignment="1">
      <alignment vertical="top" wrapText="1"/>
    </xf>
    <xf numFmtId="0" fontId="25" fillId="2" borderId="2" xfId="0" applyFont="1" applyFill="1" applyBorder="1" applyAlignment="1">
      <alignment horizontal="left" vertical="center"/>
    </xf>
    <xf numFmtId="0" fontId="25" fillId="0" borderId="1" xfId="0" applyFont="1" applyBorder="1" applyAlignment="1">
      <alignment horizontal="left" vertical="center"/>
    </xf>
    <xf numFmtId="0" fontId="15" fillId="2" borderId="27"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2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6" xfId="0" applyFont="1" applyFill="1" applyBorder="1" applyAlignment="1">
      <alignment horizontal="left" vertical="center" wrapText="1"/>
    </xf>
    <xf numFmtId="0" fontId="13" fillId="2" borderId="23" xfId="0" applyFont="1" applyFill="1" applyBorder="1" applyAlignment="1">
      <alignment horizontal="left" vertical="top" wrapText="1"/>
    </xf>
    <xf numFmtId="0" fontId="7" fillId="5" borderId="0" xfId="0" applyFont="1" applyFill="1" applyAlignment="1">
      <alignment horizontal="left" vertical="center" wrapText="1"/>
    </xf>
    <xf numFmtId="0" fontId="13" fillId="0" borderId="120" xfId="0" applyFont="1" applyBorder="1" applyAlignment="1">
      <alignment horizontal="left" vertical="center" wrapText="1"/>
    </xf>
    <xf numFmtId="0" fontId="15" fillId="2" borderId="0" xfId="0" applyFont="1" applyFill="1" applyAlignment="1">
      <alignment horizontal="left" vertical="top" wrapText="1"/>
    </xf>
    <xf numFmtId="0" fontId="13" fillId="0" borderId="0" xfId="0" applyFont="1" applyAlignment="1">
      <alignment horizontal="left" vertical="center" wrapText="1"/>
    </xf>
    <xf numFmtId="0" fontId="13" fillId="0" borderId="40" xfId="0" applyFont="1" applyBorder="1" applyAlignment="1">
      <alignment horizontal="left" vertical="center" wrapText="1"/>
    </xf>
    <xf numFmtId="0" fontId="13" fillId="0" borderId="38" xfId="0" applyFont="1" applyBorder="1" applyAlignment="1">
      <alignment horizontal="left" vertical="center" wrapText="1"/>
    </xf>
    <xf numFmtId="0" fontId="7" fillId="4" borderId="0" xfId="0" applyFont="1" applyFill="1" applyAlignment="1">
      <alignment horizontal="center" vertical="center" wrapText="1" indent="1"/>
    </xf>
    <xf numFmtId="3" fontId="11" fillId="0" borderId="19" xfId="0" applyNumberFormat="1" applyFont="1" applyBorder="1" applyAlignment="1">
      <alignment horizontal="center" vertical="center"/>
    </xf>
    <xf numFmtId="0" fontId="15" fillId="2" borderId="15" xfId="0" applyFont="1" applyFill="1" applyBorder="1" applyAlignment="1">
      <alignment horizontal="left" vertical="center" wrapText="1"/>
    </xf>
    <xf numFmtId="0" fontId="13" fillId="2" borderId="0" xfId="0" applyFont="1" applyFill="1" applyAlignment="1">
      <alignment vertical="center" wrapText="1"/>
    </xf>
    <xf numFmtId="0" fontId="86" fillId="2" borderId="50" xfId="0" applyFont="1" applyFill="1" applyBorder="1" applyAlignment="1">
      <alignment horizontal="left" vertical="center"/>
    </xf>
    <xf numFmtId="0" fontId="24" fillId="2" borderId="71" xfId="0" applyFont="1" applyFill="1" applyBorder="1" applyAlignment="1">
      <alignment horizontal="left" vertical="center" wrapText="1"/>
    </xf>
    <xf numFmtId="0" fontId="25" fillId="0" borderId="70" xfId="0" applyFont="1" applyBorder="1" applyAlignment="1">
      <alignment horizontal="left" vertical="center" wrapText="1"/>
    </xf>
    <xf numFmtId="0" fontId="25" fillId="0" borderId="77" xfId="0" applyFont="1" applyBorder="1" applyAlignment="1">
      <alignment horizontal="left" vertical="center" wrapText="1"/>
    </xf>
    <xf numFmtId="0" fontId="13" fillId="0" borderId="0" xfId="0" applyFont="1" applyAlignment="1">
      <alignment horizontal="right" vertical="center" wrapText="1"/>
    </xf>
    <xf numFmtId="49" fontId="13" fillId="0" borderId="68" xfId="0" applyNumberFormat="1" applyFont="1" applyBorder="1" applyAlignment="1">
      <alignment horizontal="left" vertical="top" wrapText="1"/>
    </xf>
    <xf numFmtId="49" fontId="13" fillId="0" borderId="77" xfId="0" applyNumberFormat="1" applyFont="1" applyBorder="1" applyAlignment="1">
      <alignment horizontal="left" vertical="top" wrapText="1"/>
    </xf>
    <xf numFmtId="0" fontId="13" fillId="2" borderId="65" xfId="0" applyFont="1" applyFill="1" applyBorder="1" applyAlignment="1">
      <alignment horizontal="left" vertical="top" wrapText="1"/>
    </xf>
    <xf numFmtId="0" fontId="43" fillId="9" borderId="0" xfId="0" applyFont="1" applyFill="1" applyAlignment="1">
      <alignment vertical="center" wrapText="1"/>
    </xf>
    <xf numFmtId="0" fontId="7" fillId="2" borderId="67" xfId="0" applyFont="1" applyFill="1" applyBorder="1" applyAlignment="1">
      <alignment horizontal="center" vertical="center" wrapText="1"/>
    </xf>
    <xf numFmtId="0" fontId="65" fillId="0" borderId="64" xfId="0" applyFont="1" applyBorder="1" applyAlignment="1">
      <alignment horizontal="left" vertical="center" wrapText="1"/>
    </xf>
    <xf numFmtId="0" fontId="64" fillId="0" borderId="64" xfId="0" applyFont="1" applyBorder="1" applyAlignment="1">
      <alignment horizontal="left" vertical="center" wrapText="1"/>
    </xf>
    <xf numFmtId="0" fontId="64" fillId="0" borderId="61" xfId="0" applyFont="1" applyBorder="1" applyAlignment="1">
      <alignment horizontal="left" vertical="center" wrapText="1"/>
    </xf>
    <xf numFmtId="0" fontId="13" fillId="2" borderId="19"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40" xfId="0" applyFont="1" applyBorder="1" applyAlignment="1">
      <alignment horizontal="center" vertical="center"/>
    </xf>
    <xf numFmtId="0" fontId="12" fillId="0" borderId="19" xfId="0" applyFont="1" applyBorder="1" applyAlignment="1">
      <alignment horizontal="center" vertical="center"/>
    </xf>
    <xf numFmtId="3" fontId="12" fillId="0" borderId="19" xfId="0" applyNumberFormat="1" applyFont="1" applyBorder="1" applyAlignment="1">
      <alignment horizontal="center" vertical="center"/>
    </xf>
    <xf numFmtId="0" fontId="12" fillId="0" borderId="38" xfId="0" applyFont="1" applyBorder="1" applyAlignment="1">
      <alignment horizontal="left" vertical="center" wrapText="1"/>
    </xf>
    <xf numFmtId="0" fontId="12" fillId="2" borderId="19" xfId="0" applyFont="1" applyFill="1" applyBorder="1" applyAlignment="1">
      <alignment horizontal="center" vertical="center"/>
    </xf>
    <xf numFmtId="0" fontId="12" fillId="0" borderId="0" xfId="0" applyFont="1" applyAlignment="1">
      <alignment horizontal="center" vertical="center"/>
    </xf>
    <xf numFmtId="0" fontId="26" fillId="0" borderId="0" xfId="0" applyFont="1" applyAlignment="1">
      <alignment horizontal="center" vertical="center"/>
    </xf>
    <xf numFmtId="0" fontId="12" fillId="2" borderId="38" xfId="0" applyFont="1" applyFill="1" applyBorder="1" applyAlignment="1">
      <alignment horizontal="center" vertical="center"/>
    </xf>
    <xf numFmtId="0" fontId="12" fillId="2" borderId="0" xfId="0" applyFont="1" applyFill="1" applyAlignment="1">
      <alignment horizontal="center" vertical="center"/>
    </xf>
    <xf numFmtId="0" fontId="12" fillId="2" borderId="40" xfId="0" applyFont="1" applyFill="1" applyBorder="1" applyAlignment="1">
      <alignment horizontal="center" vertical="center"/>
    </xf>
    <xf numFmtId="0" fontId="13" fillId="2" borderId="19" xfId="0" applyFont="1" applyFill="1" applyBorder="1" applyAlignment="1">
      <alignment horizontal="left" vertical="center"/>
    </xf>
    <xf numFmtId="0" fontId="13" fillId="2" borderId="40" xfId="0" applyFont="1" applyFill="1" applyBorder="1" applyAlignment="1">
      <alignment horizontal="left" vertical="center"/>
    </xf>
    <xf numFmtId="0" fontId="13" fillId="2" borderId="0" xfId="0" applyFont="1" applyFill="1" applyAlignment="1">
      <alignment horizontal="left" vertical="center"/>
    </xf>
    <xf numFmtId="0" fontId="13" fillId="2" borderId="19" xfId="0" applyFont="1" applyFill="1" applyBorder="1" applyAlignment="1">
      <alignment horizontal="left" vertical="center" wrapText="1"/>
    </xf>
    <xf numFmtId="0" fontId="13" fillId="2" borderId="0" xfId="0" applyFont="1" applyFill="1" applyAlignment="1">
      <alignment horizontal="center" vertical="center"/>
    </xf>
    <xf numFmtId="0" fontId="63" fillId="2" borderId="0" xfId="0" applyFont="1" applyFill="1" applyAlignment="1">
      <alignment horizontal="center" vertical="center" wrapText="1"/>
    </xf>
    <xf numFmtId="0" fontId="26" fillId="0" borderId="0" xfId="0" applyFont="1" applyAlignment="1">
      <alignment horizontal="left" vertical="center" wrapText="1"/>
    </xf>
    <xf numFmtId="0" fontId="43" fillId="4" borderId="0" xfId="0" applyFont="1" applyFill="1" applyAlignment="1">
      <alignment horizontal="center" vertical="center"/>
    </xf>
    <xf numFmtId="164" fontId="13" fillId="0" borderId="0" xfId="0" applyNumberFormat="1" applyFont="1" applyAlignment="1">
      <alignment horizontal="center" vertical="center" wrapText="1"/>
    </xf>
    <xf numFmtId="166" fontId="13" fillId="0" borderId="38" xfId="0" applyNumberFormat="1" applyFont="1" applyBorder="1" applyAlignment="1">
      <alignment horizontal="center" vertical="center" wrapText="1"/>
    </xf>
    <xf numFmtId="0" fontId="57" fillId="12" borderId="77" xfId="0" applyFont="1" applyFill="1" applyBorder="1" applyAlignment="1">
      <alignment vertical="center" wrapText="1"/>
    </xf>
    <xf numFmtId="0" fontId="31" fillId="2" borderId="40" xfId="0" applyFont="1" applyFill="1" applyBorder="1" applyAlignment="1">
      <alignment vertical="center" wrapText="1"/>
    </xf>
    <xf numFmtId="0" fontId="31" fillId="2" borderId="19" xfId="0" applyFont="1" applyFill="1" applyBorder="1" applyAlignment="1">
      <alignment vertical="center" wrapText="1"/>
    </xf>
    <xf numFmtId="0" fontId="7" fillId="4" borderId="0" xfId="0" applyFont="1" applyFill="1" applyAlignment="1">
      <alignment vertical="center" indent="1"/>
    </xf>
    <xf numFmtId="0" fontId="12" fillId="0" borderId="1" xfId="0" applyFont="1" applyBorder="1" applyAlignment="1">
      <alignment vertical="center"/>
    </xf>
    <xf numFmtId="0" fontId="10" fillId="10" borderId="0" xfId="0" applyFont="1" applyFill="1" applyAlignment="1">
      <alignment wrapText="1"/>
    </xf>
    <xf numFmtId="0" fontId="10" fillId="11" borderId="63" xfId="0" applyFont="1" applyFill="1" applyBorder="1"/>
    <xf numFmtId="0" fontId="44" fillId="11" borderId="63" xfId="0" applyFont="1" applyFill="1" applyBorder="1"/>
    <xf numFmtId="0" fontId="21" fillId="2" borderId="2" xfId="0" applyFont="1" applyFill="1" applyBorder="1" applyAlignment="1">
      <alignment vertical="center" wrapText="1"/>
    </xf>
    <xf numFmtId="0" fontId="12" fillId="2" borderId="31" xfId="0" applyFont="1" applyFill="1" applyBorder="1" applyAlignment="1">
      <alignment vertical="center" wrapText="1"/>
    </xf>
    <xf numFmtId="0" fontId="12" fillId="2" borderId="7" xfId="0" applyFont="1" applyFill="1" applyBorder="1" applyAlignment="1">
      <alignment vertical="center" wrapText="1"/>
    </xf>
    <xf numFmtId="0" fontId="9" fillId="2" borderId="3" xfId="0" applyFont="1" applyFill="1" applyBorder="1" applyAlignment="1">
      <alignment vertical="center"/>
    </xf>
    <xf numFmtId="0" fontId="12" fillId="2" borderId="2" xfId="0" applyFont="1" applyFill="1" applyBorder="1" applyAlignment="1">
      <alignment vertical="center" wrapText="1"/>
    </xf>
    <xf numFmtId="0" fontId="10" fillId="0" borderId="70" xfId="0" applyFont="1" applyBorder="1" applyAlignment="1">
      <alignment wrapText="1"/>
    </xf>
    <xf numFmtId="0" fontId="13" fillId="11" borderId="64" xfId="0" applyFont="1" applyFill="1" applyBorder="1"/>
    <xf numFmtId="0" fontId="13" fillId="11" borderId="64" xfId="0" applyFont="1" applyFill="1" applyBorder="1" applyAlignment="1">
      <alignment vertical="center"/>
    </xf>
    <xf numFmtId="0" fontId="13" fillId="2" borderId="38" xfId="0" applyFont="1" applyFill="1" applyBorder="1" applyAlignment="1">
      <alignment horizontal="center" vertical="center"/>
    </xf>
    <xf numFmtId="0" fontId="12" fillId="2" borderId="38" xfId="0" applyFont="1" applyFill="1" applyBorder="1" applyAlignment="1">
      <alignment horizontal="center" vertical="center" wrapText="1"/>
    </xf>
    <xf numFmtId="0" fontId="7" fillId="4" borderId="86" xfId="0" applyFont="1" applyFill="1" applyBorder="1" applyAlignment="1">
      <alignment horizontal="center" vertical="center" wrapText="1"/>
    </xf>
    <xf numFmtId="0" fontId="31" fillId="0" borderId="19" xfId="0" applyFont="1" applyBorder="1" applyAlignment="1">
      <alignment horizontal="center" vertical="center" indent="1"/>
    </xf>
    <xf numFmtId="0" fontId="31" fillId="0" borderId="0" xfId="0" applyFont="1" applyAlignment="1">
      <alignment horizontal="center" vertical="center" indent="1"/>
    </xf>
    <xf numFmtId="0" fontId="31" fillId="2" borderId="0" xfId="0" applyFont="1" applyFill="1" applyAlignment="1">
      <alignment horizontal="center" vertical="center"/>
    </xf>
    <xf numFmtId="0" fontId="31" fillId="2" borderId="19" xfId="0" applyFont="1" applyFill="1" applyBorder="1" applyAlignment="1">
      <alignment horizontal="center" vertical="center"/>
    </xf>
    <xf numFmtId="0" fontId="12" fillId="0" borderId="80" xfId="0" applyFont="1" applyBorder="1" applyAlignment="1">
      <alignment horizontal="center" vertical="center" indent="1"/>
    </xf>
    <xf numFmtId="0" fontId="12" fillId="0" borderId="88" xfId="0" applyFont="1" applyBorder="1" applyAlignment="1">
      <alignment horizontal="center" vertical="center" indent="1"/>
    </xf>
    <xf numFmtId="164" fontId="12" fillId="0" borderId="88" xfId="0" applyNumberFormat="1" applyFont="1" applyBorder="1" applyAlignment="1">
      <alignment horizontal="center" vertical="center" indent="1"/>
    </xf>
    <xf numFmtId="0" fontId="11" fillId="2" borderId="0" xfId="0" applyFont="1" applyFill="1" applyAlignment="1">
      <alignment horizontal="center" vertical="center"/>
    </xf>
    <xf numFmtId="0" fontId="11" fillId="2" borderId="19" xfId="0" applyFont="1" applyFill="1" applyBorder="1" applyAlignment="1">
      <alignment horizontal="center" vertical="center"/>
    </xf>
    <xf numFmtId="3" fontId="13"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3" fontId="13" fillId="2" borderId="19" xfId="0" applyNumberFormat="1" applyFont="1" applyFill="1" applyBorder="1" applyAlignment="1">
      <alignment horizontal="center" vertical="center"/>
    </xf>
    <xf numFmtId="3" fontId="11" fillId="2" borderId="19" xfId="0" applyNumberFormat="1" applyFont="1" applyFill="1" applyBorder="1" applyAlignment="1">
      <alignment horizontal="center" vertical="center"/>
    </xf>
    <xf numFmtId="0" fontId="12" fillId="2" borderId="61" xfId="0" applyFont="1" applyFill="1" applyBorder="1" applyAlignment="1">
      <alignment vertical="top"/>
    </xf>
    <xf numFmtId="0" fontId="0" fillId="2" borderId="62" xfId="0" applyFill="1" applyBorder="1" applyAlignment="1">
      <alignment vertical="top"/>
    </xf>
    <xf numFmtId="0" fontId="0" fillId="2" borderId="61" xfId="0" applyFill="1" applyBorder="1" applyAlignment="1">
      <alignment vertical="top"/>
    </xf>
    <xf numFmtId="0" fontId="0" fillId="0" borderId="62" xfId="0" applyBorder="1" applyAlignment="1">
      <alignment vertical="top"/>
    </xf>
    <xf numFmtId="0" fontId="0" fillId="0" borderId="61" xfId="0" applyBorder="1" applyAlignment="1">
      <alignment vertical="top"/>
    </xf>
    <xf numFmtId="2" fontId="31" fillId="0" borderId="0" xfId="0" applyNumberFormat="1" applyFont="1" applyAlignment="1">
      <alignment horizontal="center" vertical="center" indent="1"/>
    </xf>
    <xf numFmtId="2" fontId="13" fillId="2" borderId="19" xfId="0" applyNumberFormat="1" applyFont="1" applyFill="1" applyBorder="1" applyAlignment="1">
      <alignment horizontal="center" vertical="center"/>
    </xf>
    <xf numFmtId="0" fontId="0" fillId="2" borderId="26" xfId="0" applyFill="1" applyBorder="1" applyAlignment="1">
      <alignment vertical="center"/>
    </xf>
    <xf numFmtId="0" fontId="0" fillId="2" borderId="22" xfId="0" applyFill="1" applyBorder="1" applyAlignment="1">
      <alignment vertical="center"/>
    </xf>
    <xf numFmtId="0" fontId="0" fillId="0" borderId="1" xfId="0" applyBorder="1" applyAlignment="1">
      <alignment vertical="center"/>
    </xf>
    <xf numFmtId="0" fontId="0" fillId="0" borderId="22" xfId="0" applyBorder="1" applyAlignment="1">
      <alignment vertical="center"/>
    </xf>
    <xf numFmtId="0" fontId="7" fillId="4" borderId="18" xfId="0" applyFont="1" applyFill="1" applyBorder="1" applyAlignment="1">
      <alignment horizontal="center" vertical="center" indent="1"/>
    </xf>
    <xf numFmtId="3" fontId="12" fillId="0" borderId="80" xfId="0" applyNumberFormat="1" applyFont="1" applyBorder="1" applyAlignment="1">
      <alignment horizontal="center" vertical="center" indent="1"/>
    </xf>
    <xf numFmtId="3" fontId="12" fillId="0" borderId="88" xfId="0" applyNumberFormat="1" applyFont="1" applyBorder="1" applyAlignment="1">
      <alignment horizontal="center" vertical="center" indent="1"/>
    </xf>
    <xf numFmtId="3" fontId="13" fillId="0" borderId="80" xfId="0" applyNumberFormat="1" applyFont="1" applyBorder="1" applyAlignment="1">
      <alignment horizontal="center" vertical="center" indent="1"/>
    </xf>
    <xf numFmtId="2" fontId="13" fillId="0" borderId="38" xfId="0" applyNumberFormat="1" applyFont="1" applyBorder="1" applyAlignment="1">
      <alignment horizontal="center" vertical="center" wrapText="1"/>
    </xf>
    <xf numFmtId="0" fontId="21" fillId="4" borderId="0" xfId="0" applyFont="1" applyFill="1" applyAlignment="1">
      <alignment horizontal="center" vertical="center" wrapText="1"/>
    </xf>
    <xf numFmtId="0" fontId="13" fillId="13" borderId="0" xfId="0" applyFont="1" applyFill="1" applyAlignment="1">
      <alignment horizontal="center" vertical="center" wrapText="1"/>
    </xf>
    <xf numFmtId="0" fontId="13" fillId="13" borderId="19" xfId="0" applyFont="1" applyFill="1" applyBorder="1" applyAlignment="1">
      <alignment horizontal="center" vertical="center" wrapText="1"/>
    </xf>
    <xf numFmtId="0" fontId="13" fillId="0" borderId="101" xfId="0" applyFont="1" applyBorder="1" applyAlignment="1">
      <alignment horizontal="center" vertical="center"/>
    </xf>
    <xf numFmtId="164" fontId="13" fillId="0" borderId="19" xfId="0" applyNumberFormat="1" applyFont="1" applyBorder="1" applyAlignment="1">
      <alignment horizontal="center" vertical="center"/>
    </xf>
    <xf numFmtId="0" fontId="13" fillId="0" borderId="114" xfId="0" applyFont="1" applyBorder="1" applyAlignment="1">
      <alignment horizontal="center" vertical="center"/>
    </xf>
    <xf numFmtId="0" fontId="7" fillId="4" borderId="0" xfId="0" applyFont="1" applyFill="1" applyAlignment="1">
      <alignment horizontal="left" vertical="center"/>
    </xf>
    <xf numFmtId="0" fontId="13" fillId="0" borderId="101" xfId="0" quotePrefix="1" applyFont="1" applyBorder="1" applyAlignment="1">
      <alignment horizontal="center" vertical="center"/>
    </xf>
    <xf numFmtId="0" fontId="13" fillId="0" borderId="19" xfId="0" quotePrefix="1" applyFont="1" applyBorder="1" applyAlignment="1">
      <alignment horizontal="center" vertical="center"/>
    </xf>
    <xf numFmtId="9" fontId="13" fillId="0" borderId="19" xfId="0" applyNumberFormat="1" applyFont="1" applyBorder="1" applyAlignment="1">
      <alignment horizontal="center" vertical="center"/>
    </xf>
    <xf numFmtId="0" fontId="13" fillId="0" borderId="101" xfId="0" applyFont="1" applyBorder="1" applyAlignment="1">
      <alignment horizontal="left" vertical="center" wrapText="1"/>
    </xf>
    <xf numFmtId="3" fontId="13" fillId="2" borderId="80" xfId="0" applyNumberFormat="1" applyFont="1" applyFill="1" applyBorder="1" applyAlignment="1">
      <alignment horizontal="center" vertical="center"/>
    </xf>
    <xf numFmtId="3" fontId="13" fillId="2" borderId="81" xfId="0" applyNumberFormat="1" applyFont="1" applyFill="1" applyBorder="1" applyAlignment="1">
      <alignment horizontal="center" vertical="center"/>
    </xf>
    <xf numFmtId="0" fontId="13" fillId="2" borderId="80" xfId="0" applyFont="1" applyFill="1" applyBorder="1" applyAlignment="1">
      <alignment horizontal="center" vertical="center"/>
    </xf>
    <xf numFmtId="0" fontId="13" fillId="2" borderId="81" xfId="0" applyFont="1" applyFill="1" applyBorder="1" applyAlignment="1">
      <alignment horizontal="center" vertical="center"/>
    </xf>
    <xf numFmtId="0" fontId="13" fillId="2" borderId="81" xfId="0" applyFont="1" applyFill="1" applyBorder="1" applyAlignment="1">
      <alignment horizontal="center" vertical="center" wrapText="1"/>
    </xf>
    <xf numFmtId="0" fontId="31" fillId="0" borderId="107" xfId="0" applyFont="1" applyBorder="1" applyAlignment="1">
      <alignment vertical="center" wrapText="1"/>
    </xf>
    <xf numFmtId="9" fontId="37" fillId="0" borderId="107" xfId="0" applyNumberFormat="1" applyFont="1" applyBorder="1" applyAlignment="1">
      <alignment horizontal="center" vertical="center"/>
    </xf>
    <xf numFmtId="3" fontId="26" fillId="2" borderId="19" xfId="0" applyNumberFormat="1" applyFont="1" applyFill="1" applyBorder="1" applyAlignment="1">
      <alignment horizontal="center" vertical="center"/>
    </xf>
    <xf numFmtId="3" fontId="26" fillId="2" borderId="0" xfId="0" applyNumberFormat="1" applyFont="1" applyFill="1" applyAlignment="1">
      <alignment horizontal="center" vertical="center"/>
    </xf>
    <xf numFmtId="3" fontId="26" fillId="0" borderId="19" xfId="0" applyNumberFormat="1" applyFont="1" applyBorder="1" applyAlignment="1">
      <alignment horizontal="center" vertical="center"/>
    </xf>
    <xf numFmtId="167" fontId="13" fillId="0" borderId="0" xfId="0" applyNumberFormat="1" applyFont="1" applyAlignment="1">
      <alignment horizontal="center" vertical="center"/>
    </xf>
    <xf numFmtId="167" fontId="13" fillId="0" borderId="19" xfId="0" applyNumberFormat="1" applyFont="1" applyBorder="1" applyAlignment="1">
      <alignment horizontal="center" vertical="center"/>
    </xf>
    <xf numFmtId="164" fontId="13" fillId="0" borderId="38" xfId="0" applyNumberFormat="1" applyFont="1" applyBorder="1" applyAlignment="1">
      <alignment horizontal="center" vertical="center"/>
    </xf>
    <xf numFmtId="0" fontId="13" fillId="0" borderId="80" xfId="0" applyFont="1" applyBorder="1" applyAlignment="1">
      <alignment horizontal="center" vertical="center"/>
    </xf>
    <xf numFmtId="0" fontId="13" fillId="0" borderId="88" xfId="0" applyFont="1" applyBorder="1" applyAlignment="1">
      <alignment horizontal="center" vertical="center"/>
    </xf>
    <xf numFmtId="0" fontId="7" fillId="4" borderId="28" xfId="0" applyFont="1" applyFill="1" applyBorder="1" applyAlignment="1">
      <alignment horizontal="center" vertical="center"/>
    </xf>
    <xf numFmtId="167" fontId="13" fillId="0" borderId="104" xfId="0" applyNumberFormat="1" applyFont="1" applyBorder="1" applyAlignment="1">
      <alignment horizontal="center" vertical="center"/>
    </xf>
    <xf numFmtId="167" fontId="11" fillId="0" borderId="104" xfId="0" applyNumberFormat="1" applyFont="1" applyBorder="1" applyAlignment="1">
      <alignment horizontal="center" vertical="center"/>
    </xf>
    <xf numFmtId="0" fontId="13" fillId="0" borderId="104" xfId="0" applyFont="1" applyBorder="1" applyAlignment="1">
      <alignment horizontal="center" vertical="center"/>
    </xf>
    <xf numFmtId="165" fontId="13" fillId="0" borderId="104" xfId="0" applyNumberFormat="1" applyFont="1" applyBorder="1" applyAlignment="1">
      <alignment horizontal="center" vertical="center"/>
    </xf>
    <xf numFmtId="164" fontId="13" fillId="0" borderId="104" xfId="0" applyNumberFormat="1" applyFont="1" applyBorder="1" applyAlignment="1">
      <alignment horizontal="center" vertical="center"/>
    </xf>
    <xf numFmtId="164" fontId="13" fillId="2" borderId="104" xfId="0" applyNumberFormat="1" applyFont="1" applyFill="1" applyBorder="1" applyAlignment="1">
      <alignment horizontal="center" vertical="center"/>
    </xf>
    <xf numFmtId="0" fontId="13" fillId="0" borderId="104" xfId="0" applyFont="1" applyBorder="1" applyAlignment="1">
      <alignment horizontal="center" vertical="center" wrapText="1"/>
    </xf>
    <xf numFmtId="167" fontId="13" fillId="2" borderId="0" xfId="0" applyNumberFormat="1" applyFont="1" applyFill="1" applyAlignment="1">
      <alignment horizontal="center" vertical="center"/>
    </xf>
    <xf numFmtId="167" fontId="11" fillId="2" borderId="19" xfId="0" applyNumberFormat="1" applyFont="1" applyFill="1" applyBorder="1" applyAlignment="1">
      <alignment horizontal="center" vertical="center"/>
    </xf>
    <xf numFmtId="0" fontId="31" fillId="0" borderId="0" xfId="0" applyFont="1" applyAlignment="1">
      <alignment horizontal="center" vertical="center" wrapText="1" indent="1"/>
    </xf>
    <xf numFmtId="0" fontId="37" fillId="0" borderId="0" xfId="0" applyFont="1" applyAlignment="1">
      <alignment horizontal="center" vertical="center" wrapText="1" indent="1"/>
    </xf>
    <xf numFmtId="0" fontId="31" fillId="0" borderId="19" xfId="0" applyFont="1" applyBorder="1" applyAlignment="1">
      <alignment horizontal="center" vertical="center" wrapText="1" indent="1"/>
    </xf>
    <xf numFmtId="0" fontId="37" fillId="0" borderId="19" xfId="0" applyFont="1" applyBorder="1" applyAlignment="1">
      <alignment horizontal="center" vertical="center" wrapText="1" indent="1"/>
    </xf>
    <xf numFmtId="0" fontId="31" fillId="0" borderId="38" xfId="0" applyFont="1" applyBorder="1" applyAlignment="1">
      <alignment horizontal="center" vertical="center" wrapText="1" indent="1"/>
    </xf>
    <xf numFmtId="3" fontId="13" fillId="2" borderId="19" xfId="0" applyNumberFormat="1" applyFont="1" applyFill="1" applyBorder="1" applyAlignment="1">
      <alignment horizontal="center" vertical="center" wrapText="1"/>
    </xf>
    <xf numFmtId="0" fontId="46" fillId="2" borderId="4"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7" fillId="4" borderId="37"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0" xfId="0" applyFont="1" applyFill="1" applyAlignment="1">
      <alignment horizontal="left" vertical="center"/>
    </xf>
    <xf numFmtId="0" fontId="43" fillId="5" borderId="32" xfId="0" applyFont="1" applyFill="1" applyBorder="1" applyAlignment="1">
      <alignment vertical="center"/>
    </xf>
    <xf numFmtId="0" fontId="13" fillId="0" borderId="11" xfId="0" applyFont="1" applyBorder="1" applyAlignment="1">
      <alignment horizontal="center" vertical="center" wrapText="1"/>
    </xf>
    <xf numFmtId="3" fontId="13" fillId="0" borderId="11" xfId="0" applyNumberFormat="1" applyFont="1" applyBorder="1" applyAlignment="1">
      <alignment horizontal="center" vertical="center" wrapText="1"/>
    </xf>
    <xf numFmtId="0" fontId="13" fillId="2" borderId="11" xfId="0" applyFont="1" applyFill="1" applyBorder="1" applyAlignment="1">
      <alignment horizontal="center" vertical="center" wrapText="1"/>
    </xf>
    <xf numFmtId="3" fontId="13" fillId="2" borderId="11"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3" fontId="13" fillId="0" borderId="7" xfId="0" applyNumberFormat="1" applyFont="1" applyBorder="1" applyAlignment="1">
      <alignment horizontal="center" vertical="center" wrapText="1"/>
    </xf>
    <xf numFmtId="0" fontId="7" fillId="4" borderId="17" xfId="0" applyFont="1" applyFill="1" applyBorder="1" applyAlignment="1">
      <alignment horizontal="center" vertical="center" wrapText="1"/>
    </xf>
    <xf numFmtId="41" fontId="12" fillId="0" borderId="19" xfId="0" applyNumberFormat="1" applyFont="1" applyBorder="1" applyAlignment="1">
      <alignment horizontal="center" vertical="center" indent="1"/>
    </xf>
    <xf numFmtId="164" fontId="12" fillId="0" borderId="0" xfId="0" applyNumberFormat="1" applyFont="1" applyAlignment="1">
      <alignment horizontal="center" vertical="center" indent="1"/>
    </xf>
    <xf numFmtId="41" fontId="12" fillId="0" borderId="38" xfId="0" applyNumberFormat="1" applyFont="1" applyBorder="1" applyAlignment="1">
      <alignment horizontal="center" vertical="center" indent="1"/>
    </xf>
    <xf numFmtId="164" fontId="12" fillId="0" borderId="38" xfId="0" applyNumberFormat="1" applyFont="1" applyBorder="1" applyAlignment="1">
      <alignment horizontal="center" vertical="center" indent="1"/>
    </xf>
    <xf numFmtId="3" fontId="31" fillId="0" borderId="11" xfId="0" quotePrefix="1" applyNumberFormat="1" applyFont="1" applyBorder="1" applyAlignment="1">
      <alignment horizontal="center" vertical="center" wrapText="1"/>
    </xf>
    <xf numFmtId="3" fontId="37" fillId="0" borderId="7" xfId="0" quotePrefix="1" applyNumberFormat="1" applyFont="1" applyBorder="1" applyAlignment="1">
      <alignment horizontal="center" vertical="center" wrapText="1"/>
    </xf>
    <xf numFmtId="3" fontId="31" fillId="0" borderId="7" xfId="0" quotePrefix="1" applyNumberFormat="1" applyFont="1" applyBorder="1" applyAlignment="1">
      <alignment horizontal="center" vertical="center" wrapText="1"/>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7" fillId="4" borderId="16" xfId="0" applyFont="1" applyFill="1" applyBorder="1" applyAlignment="1">
      <alignment horizontal="center" vertical="center" indent="1"/>
    </xf>
    <xf numFmtId="0" fontId="43" fillId="12" borderId="39" xfId="0" applyFont="1" applyFill="1" applyBorder="1" applyAlignment="1">
      <alignment vertical="center"/>
    </xf>
    <xf numFmtId="0" fontId="31" fillId="2" borderId="0" xfId="0" applyFont="1" applyFill="1" applyAlignment="1">
      <alignment vertical="center" wrapText="1"/>
    </xf>
    <xf numFmtId="3" fontId="13" fillId="0" borderId="38" xfId="0" applyNumberFormat="1" applyFont="1" applyBorder="1" applyAlignment="1">
      <alignment horizontal="center" vertical="center"/>
    </xf>
    <xf numFmtId="164" fontId="13" fillId="0" borderId="0" xfId="0" applyNumberFormat="1" applyFont="1" applyAlignment="1">
      <alignment horizontal="center" vertical="center"/>
    </xf>
    <xf numFmtId="164" fontId="13" fillId="6" borderId="0" xfId="0" applyNumberFormat="1" applyFont="1" applyFill="1" applyAlignment="1">
      <alignment horizontal="center" vertical="center"/>
    </xf>
    <xf numFmtId="3" fontId="12" fillId="0" borderId="0" xfId="0" applyNumberFormat="1" applyFont="1" applyAlignment="1">
      <alignment horizontal="center" vertical="center" indent="1"/>
    </xf>
    <xf numFmtId="3" fontId="12" fillId="0" borderId="19" xfId="0" applyNumberFormat="1" applyFont="1" applyBorder="1" applyAlignment="1">
      <alignment horizontal="center" vertical="center" indent="1"/>
    </xf>
    <xf numFmtId="0" fontId="12" fillId="0" borderId="19" xfId="0" applyFont="1" applyBorder="1" applyAlignment="1">
      <alignment horizontal="center" vertical="center" indent="1"/>
    </xf>
    <xf numFmtId="9" fontId="12" fillId="0" borderId="38" xfId="0" applyNumberFormat="1" applyFont="1" applyBorder="1" applyAlignment="1">
      <alignment horizontal="center" vertical="center" indent="1"/>
    </xf>
    <xf numFmtId="0" fontId="13" fillId="2" borderId="0" xfId="0" applyFont="1" applyFill="1" applyAlignment="1">
      <alignment horizontal="center" vertical="center" indent="1"/>
    </xf>
    <xf numFmtId="0" fontId="13" fillId="2" borderId="19" xfId="0" applyFont="1" applyFill="1" applyBorder="1" applyAlignment="1">
      <alignment horizontal="center" vertical="center" indent="1"/>
    </xf>
    <xf numFmtId="164" fontId="13" fillId="0" borderId="19" xfId="0" applyNumberFormat="1" applyFont="1" applyBorder="1" applyAlignment="1">
      <alignment horizontal="center" vertical="center" wrapText="1"/>
    </xf>
    <xf numFmtId="165" fontId="13" fillId="0" borderId="0" xfId="0" applyNumberFormat="1" applyFont="1" applyAlignment="1">
      <alignment horizontal="center" vertical="center"/>
    </xf>
    <xf numFmtId="165" fontId="13" fillId="0" borderId="19" xfId="0" applyNumberFormat="1" applyFont="1" applyBorder="1" applyAlignment="1">
      <alignment horizontal="center" vertical="center"/>
    </xf>
    <xf numFmtId="165" fontId="13" fillId="0" borderId="38" xfId="0" applyNumberFormat="1" applyFont="1" applyBorder="1" applyAlignment="1">
      <alignment horizontal="center" vertical="center"/>
    </xf>
    <xf numFmtId="9" fontId="13" fillId="0" borderId="38" xfId="0" applyNumberFormat="1" applyFont="1" applyBorder="1" applyAlignment="1">
      <alignment horizontal="center" vertical="center" indent="1"/>
    </xf>
    <xf numFmtId="0" fontId="13" fillId="2" borderId="7" xfId="0" applyFont="1" applyFill="1" applyBorder="1" applyAlignment="1">
      <alignment horizontal="center" vertical="center" wrapText="1"/>
    </xf>
    <xf numFmtId="3" fontId="13" fillId="2" borderId="7" xfId="0" applyNumberFormat="1" applyFont="1" applyFill="1" applyBorder="1" applyAlignment="1">
      <alignment horizontal="center" vertical="center" wrapText="1"/>
    </xf>
    <xf numFmtId="0" fontId="7" fillId="4" borderId="18" xfId="0" applyFont="1" applyFill="1" applyBorder="1" applyAlignment="1">
      <alignment horizontal="center" vertical="center" wrapText="1"/>
    </xf>
    <xf numFmtId="0" fontId="12" fillId="0" borderId="7" xfId="0" applyFont="1" applyBorder="1" applyAlignment="1">
      <alignment horizontal="center" vertical="center" wrapText="1"/>
    </xf>
    <xf numFmtId="3" fontId="12" fillId="2" borderId="80" xfId="0" applyNumberFormat="1" applyFont="1" applyFill="1" applyBorder="1" applyAlignment="1">
      <alignment horizontal="center" vertical="center" indent="1"/>
    </xf>
    <xf numFmtId="0" fontId="12" fillId="2" borderId="88" xfId="0" applyFont="1" applyFill="1" applyBorder="1" applyAlignment="1">
      <alignment horizontal="center" vertical="center" indent="1"/>
    </xf>
    <xf numFmtId="164" fontId="12" fillId="2" borderId="88" xfId="0" applyNumberFormat="1" applyFont="1" applyFill="1" applyBorder="1" applyAlignment="1">
      <alignment horizontal="center" vertical="center" indent="1"/>
    </xf>
    <xf numFmtId="0" fontId="57" fillId="4" borderId="0" xfId="0" applyFont="1" applyFill="1" applyAlignment="1">
      <alignment horizontal="center" vertical="center" wrapText="1"/>
    </xf>
    <xf numFmtId="0" fontId="44" fillId="2" borderId="69" xfId="0" applyFont="1" applyFill="1" applyBorder="1" applyAlignment="1">
      <alignment vertical="top" wrapText="1"/>
    </xf>
    <xf numFmtId="0" fontId="12" fillId="2" borderId="40" xfId="0" applyFont="1" applyFill="1" applyBorder="1" applyAlignment="1">
      <alignment horizontal="center" vertical="center" wrapText="1"/>
    </xf>
    <xf numFmtId="3" fontId="12" fillId="2" borderId="40" xfId="0" applyNumberFormat="1" applyFont="1" applyFill="1" applyBorder="1" applyAlignment="1">
      <alignment horizontal="center" vertical="center" wrapText="1"/>
    </xf>
    <xf numFmtId="3" fontId="26" fillId="2" borderId="19"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3" fontId="12" fillId="2" borderId="19" xfId="0" applyNumberFormat="1" applyFont="1" applyFill="1" applyBorder="1" applyAlignment="1">
      <alignment horizontal="center" vertical="center" wrapText="1"/>
    </xf>
    <xf numFmtId="3" fontId="12" fillId="2" borderId="0" xfId="0" applyNumberFormat="1" applyFont="1" applyFill="1" applyAlignment="1">
      <alignment horizontal="center" vertical="center" wrapText="1"/>
    </xf>
    <xf numFmtId="3" fontId="12" fillId="2" borderId="31" xfId="0" applyNumberFormat="1" applyFont="1" applyFill="1" applyBorder="1" applyAlignment="1">
      <alignment horizontal="center" vertical="center" wrapText="1"/>
    </xf>
    <xf numFmtId="3" fontId="12" fillId="0" borderId="31" xfId="0" applyNumberFormat="1" applyFont="1" applyBorder="1" applyAlignment="1">
      <alignment horizontal="center" vertical="center" wrapText="1"/>
    </xf>
    <xf numFmtId="3" fontId="12" fillId="2" borderId="7" xfId="0" applyNumberFormat="1" applyFont="1" applyFill="1" applyBorder="1" applyAlignment="1">
      <alignment horizontal="center" vertical="center" wrapText="1"/>
    </xf>
    <xf numFmtId="3" fontId="12" fillId="0" borderId="7" xfId="0" applyNumberFormat="1" applyFont="1" applyBorder="1" applyAlignment="1">
      <alignment horizontal="center" vertical="center" wrapText="1"/>
    </xf>
    <xf numFmtId="0" fontId="12" fillId="2" borderId="7" xfId="0" applyFont="1" applyFill="1" applyBorder="1" applyAlignment="1">
      <alignment horizontal="center" vertical="center" wrapText="1"/>
    </xf>
    <xf numFmtId="3" fontId="26" fillId="2" borderId="7" xfId="0" applyNumberFormat="1" applyFont="1" applyFill="1" applyBorder="1" applyAlignment="1">
      <alignment horizontal="center" vertical="center" wrapText="1"/>
    </xf>
    <xf numFmtId="0" fontId="15" fillId="0" borderId="71" xfId="0" applyFont="1" applyBorder="1" applyAlignment="1">
      <alignment vertical="center" wrapText="1"/>
    </xf>
    <xf numFmtId="0" fontId="59" fillId="0" borderId="0" xfId="0" applyFont="1" applyAlignment="1">
      <alignment horizontal="center" vertical="center" wrapText="1"/>
    </xf>
    <xf numFmtId="0" fontId="111" fillId="0" borderId="0" xfId="0" applyFont="1" applyAlignment="1">
      <alignment horizontal="center" vertical="center"/>
    </xf>
    <xf numFmtId="0" fontId="25" fillId="2" borderId="67" xfId="0" applyFont="1" applyFill="1" applyBorder="1" applyAlignment="1">
      <alignment vertical="center" wrapText="1"/>
    </xf>
    <xf numFmtId="0" fontId="56" fillId="0" borderId="0" xfId="0" applyFont="1" applyAlignment="1">
      <alignment horizontal="left" vertical="center" wrapText="1"/>
    </xf>
    <xf numFmtId="0" fontId="0" fillId="0" borderId="0" xfId="0" applyAlignment="1">
      <alignment horizontal="left" vertical="center" wrapText="1"/>
    </xf>
    <xf numFmtId="0" fontId="59" fillId="2" borderId="0" xfId="0" applyFont="1" applyFill="1" applyAlignment="1">
      <alignment vertical="center" wrapText="1"/>
    </xf>
    <xf numFmtId="0" fontId="13" fillId="2" borderId="40" xfId="0" applyFont="1" applyFill="1" applyBorder="1" applyAlignment="1">
      <alignment horizontal="left" vertical="center" wrapText="1"/>
    </xf>
    <xf numFmtId="0" fontId="43" fillId="4" borderId="0" xfId="0" applyFont="1" applyFill="1" applyAlignment="1">
      <alignment horizontal="left" vertical="center"/>
    </xf>
    <xf numFmtId="0" fontId="13" fillId="2" borderId="19" xfId="0" applyFont="1" applyFill="1" applyBorder="1" applyAlignment="1">
      <alignment vertical="center" wrapText="1"/>
    </xf>
    <xf numFmtId="0" fontId="13" fillId="0" borderId="131" xfId="0" applyFont="1" applyBorder="1" applyAlignment="1">
      <alignment horizontal="left" vertical="center" wrapText="1"/>
    </xf>
    <xf numFmtId="0" fontId="13" fillId="2" borderId="38" xfId="0" applyFont="1" applyFill="1" applyBorder="1" applyAlignment="1">
      <alignment vertical="center" wrapText="1"/>
    </xf>
    <xf numFmtId="0" fontId="13" fillId="0" borderId="136" xfId="0" applyFont="1" applyBorder="1" applyAlignment="1">
      <alignment vertical="center" wrapText="1"/>
    </xf>
    <xf numFmtId="0" fontId="13" fillId="0" borderId="131" xfId="0" applyFont="1" applyBorder="1" applyAlignment="1">
      <alignment vertical="center" wrapText="1"/>
    </xf>
    <xf numFmtId="0" fontId="13" fillId="0" borderId="136" xfId="0" applyFont="1" applyBorder="1" applyAlignment="1">
      <alignment horizontal="left" vertical="center" wrapText="1"/>
    </xf>
    <xf numFmtId="0" fontId="13" fillId="0" borderId="38" xfId="0" applyFont="1" applyBorder="1" applyAlignment="1">
      <alignment vertical="center"/>
    </xf>
    <xf numFmtId="0" fontId="13" fillId="0" borderId="127" xfId="0" applyFont="1" applyBorder="1" applyAlignment="1">
      <alignment vertical="center"/>
    </xf>
    <xf numFmtId="0" fontId="8" fillId="2" borderId="0" xfId="0" applyFont="1" applyFill="1" applyAlignment="1">
      <alignment horizontal="left" vertical="top" wrapText="1"/>
    </xf>
    <xf numFmtId="0" fontId="15" fillId="0" borderId="64" xfId="0" applyFont="1" applyBorder="1" applyAlignment="1">
      <alignment horizontal="left" vertical="center" wrapText="1"/>
    </xf>
    <xf numFmtId="0" fontId="13" fillId="2" borderId="77" xfId="0" applyFont="1" applyFill="1" applyBorder="1" applyAlignment="1">
      <alignment horizontal="left" vertical="center" wrapText="1"/>
    </xf>
    <xf numFmtId="0" fontId="7" fillId="5" borderId="60" xfId="0" applyFont="1" applyFill="1" applyBorder="1" applyAlignment="1">
      <alignment horizontal="left" vertical="center" wrapText="1"/>
    </xf>
    <xf numFmtId="0" fontId="12" fillId="2" borderId="23" xfId="0" applyFont="1" applyFill="1" applyBorder="1" applyAlignment="1">
      <alignment horizontal="left" vertical="top" wrapText="1"/>
    </xf>
    <xf numFmtId="0" fontId="7" fillId="5" borderId="10"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26" fillId="0" borderId="38" xfId="0" applyFont="1" applyBorder="1" applyAlignment="1">
      <alignment horizontal="left" vertical="center" wrapText="1"/>
    </xf>
    <xf numFmtId="169" fontId="12" fillId="0" borderId="0" xfId="0" applyNumberFormat="1" applyFont="1" applyAlignment="1">
      <alignment horizontal="center" vertical="center" wrapText="1"/>
    </xf>
    <xf numFmtId="169" fontId="12" fillId="0" borderId="0" xfId="0" applyNumberFormat="1" applyFont="1" applyAlignment="1">
      <alignment horizontal="center" vertical="center"/>
    </xf>
    <xf numFmtId="4" fontId="13" fillId="2" borderId="0" xfId="0" applyNumberFormat="1" applyFont="1" applyFill="1" applyAlignment="1">
      <alignment horizontal="center" vertical="center"/>
    </xf>
    <xf numFmtId="4" fontId="11" fillId="2" borderId="0" xfId="0" applyNumberFormat="1" applyFont="1" applyFill="1" applyAlignment="1">
      <alignment horizontal="center" vertical="center"/>
    </xf>
    <xf numFmtId="2" fontId="11" fillId="2" borderId="19"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70" fontId="12" fillId="0" borderId="0" xfId="0" applyNumberFormat="1" applyFont="1" applyAlignment="1">
      <alignment horizontal="center" vertical="center" indent="1"/>
    </xf>
    <xf numFmtId="170" fontId="13" fillId="0" borderId="0" xfId="0" applyNumberFormat="1" applyFont="1" applyAlignment="1">
      <alignment horizontal="center" vertical="center" indent="1"/>
    </xf>
    <xf numFmtId="170" fontId="12" fillId="0" borderId="19" xfId="0" applyNumberFormat="1" applyFont="1" applyBorder="1" applyAlignment="1">
      <alignment horizontal="center" vertical="center" indent="1"/>
    </xf>
    <xf numFmtId="170" fontId="13" fillId="0" borderId="19" xfId="0" applyNumberFormat="1" applyFont="1" applyBorder="1" applyAlignment="1">
      <alignment horizontal="center" vertical="center" indent="1"/>
    </xf>
    <xf numFmtId="171" fontId="12" fillId="2" borderId="0" xfId="0" applyNumberFormat="1" applyFont="1" applyFill="1" applyAlignment="1">
      <alignment horizontal="center" vertical="center" indent="1"/>
    </xf>
    <xf numFmtId="171" fontId="12" fillId="2" borderId="19" xfId="0" applyNumberFormat="1" applyFont="1" applyFill="1" applyBorder="1" applyAlignment="1">
      <alignment horizontal="center" vertical="center" indent="1"/>
    </xf>
    <xf numFmtId="171" fontId="26" fillId="2" borderId="19" xfId="0" applyNumberFormat="1" applyFont="1" applyFill="1" applyBorder="1" applyAlignment="1">
      <alignment horizontal="center" vertical="center" indent="1"/>
    </xf>
    <xf numFmtId="0" fontId="23" fillId="2" borderId="82" xfId="0" applyFont="1" applyFill="1" applyBorder="1" applyAlignment="1">
      <alignment horizontal="left" vertical="center"/>
    </xf>
    <xf numFmtId="0" fontId="79" fillId="2" borderId="61" xfId="0" applyFont="1" applyFill="1" applyBorder="1" applyAlignment="1">
      <alignment horizontal="left" vertical="center"/>
    </xf>
    <xf numFmtId="0" fontId="0" fillId="0" borderId="66" xfId="0" applyBorder="1" applyAlignment="1">
      <alignment vertical="center"/>
    </xf>
    <xf numFmtId="0" fontId="9" fillId="0" borderId="67" xfId="0" applyFont="1" applyBorder="1" applyAlignment="1">
      <alignment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3" fontId="12" fillId="0" borderId="0" xfId="0" applyNumberFormat="1" applyFont="1" applyAlignment="1">
      <alignment horizontal="center" vertical="center" wrapText="1"/>
    </xf>
    <xf numFmtId="3" fontId="12" fillId="0" borderId="19" xfId="0" applyNumberFormat="1" applyFont="1" applyBorder="1" applyAlignment="1">
      <alignment horizontal="center" vertical="center" wrapText="1"/>
    </xf>
    <xf numFmtId="3" fontId="13" fillId="0" borderId="19" xfId="0" applyNumberFormat="1" applyFont="1" applyBorder="1" applyAlignment="1">
      <alignment horizontal="center" vertical="center" wrapText="1"/>
    </xf>
    <xf numFmtId="0" fontId="9" fillId="0" borderId="61" xfId="0" applyFont="1" applyBorder="1" applyAlignment="1">
      <alignment horizontal="center" vertical="center" wrapText="1"/>
    </xf>
    <xf numFmtId="3" fontId="13" fillId="0" borderId="38" xfId="0" applyNumberFormat="1" applyFont="1" applyBorder="1" applyAlignment="1">
      <alignment horizontal="center" vertical="center" wrapText="1"/>
    </xf>
    <xf numFmtId="0" fontId="12" fillId="0" borderId="38" xfId="0" applyFont="1" applyBorder="1" applyAlignment="1">
      <alignment horizontal="center" vertical="center" wrapText="1"/>
    </xf>
    <xf numFmtId="3" fontId="12" fillId="0" borderId="38" xfId="0" applyNumberFormat="1" applyFont="1" applyBorder="1" applyAlignment="1">
      <alignment horizontal="center" vertical="center" wrapText="1"/>
    </xf>
    <xf numFmtId="0" fontId="30" fillId="0" borderId="61" xfId="0" applyFont="1" applyBorder="1" applyAlignment="1">
      <alignment vertical="center"/>
    </xf>
    <xf numFmtId="0" fontId="15" fillId="0" borderId="0" xfId="0" applyFont="1" applyAlignment="1">
      <alignment vertical="center"/>
    </xf>
    <xf numFmtId="0" fontId="64" fillId="0" borderId="0" xfId="0" applyFont="1" applyAlignment="1">
      <alignment horizontal="left" vertical="center" wrapText="1"/>
    </xf>
    <xf numFmtId="0" fontId="7" fillId="0" borderId="0" xfId="0" applyFont="1" applyAlignment="1">
      <alignment horizontal="left" vertical="center" wrapText="1"/>
    </xf>
    <xf numFmtId="0" fontId="11" fillId="0" borderId="38" xfId="0" applyFont="1" applyBorder="1" applyAlignment="1">
      <alignment vertical="center"/>
    </xf>
    <xf numFmtId="0" fontId="13" fillId="6" borderId="0" xfId="0" applyFont="1" applyFill="1" applyAlignment="1">
      <alignment horizontal="center" vertical="center" wrapText="1"/>
    </xf>
    <xf numFmtId="0" fontId="13" fillId="6" borderId="19" xfId="0" applyFont="1" applyFill="1" applyBorder="1" applyAlignment="1">
      <alignment horizontal="center" vertical="center" wrapText="1"/>
    </xf>
    <xf numFmtId="3" fontId="13" fillId="0" borderId="0" xfId="0" applyNumberFormat="1" applyFont="1" applyAlignment="1">
      <alignment horizontal="center" vertical="center" wrapText="1"/>
    </xf>
    <xf numFmtId="3" fontId="13" fillId="6" borderId="0" xfId="0" applyNumberFormat="1" applyFont="1" applyFill="1" applyAlignment="1">
      <alignment horizontal="center" vertical="center" wrapText="1"/>
    </xf>
    <xf numFmtId="3" fontId="11" fillId="0" borderId="0" xfId="0" applyNumberFormat="1" applyFont="1" applyAlignment="1">
      <alignment horizontal="center" vertical="center" wrapText="1"/>
    </xf>
    <xf numFmtId="3" fontId="11" fillId="6" borderId="0" xfId="0" applyNumberFormat="1" applyFont="1" applyFill="1" applyAlignment="1">
      <alignment horizontal="center" vertical="center" wrapText="1"/>
    </xf>
    <xf numFmtId="3" fontId="11" fillId="0" borderId="38" xfId="0" applyNumberFormat="1" applyFont="1" applyBorder="1" applyAlignment="1">
      <alignment horizontal="center" vertical="center" wrapText="1"/>
    </xf>
    <xf numFmtId="0" fontId="64" fillId="0" borderId="67" xfId="0" applyFont="1" applyBorder="1" applyAlignment="1">
      <alignment horizontal="left" vertical="center" wrapText="1"/>
    </xf>
    <xf numFmtId="0" fontId="0" fillId="7" borderId="61" xfId="0" applyFill="1" applyBorder="1" applyAlignment="1">
      <alignment vertical="center"/>
    </xf>
    <xf numFmtId="0" fontId="9" fillId="7" borderId="61" xfId="0" applyFont="1" applyFill="1" applyBorder="1" applyAlignment="1">
      <alignment vertical="center"/>
    </xf>
    <xf numFmtId="0" fontId="9" fillId="7" borderId="0" xfId="0" applyFont="1" applyFill="1" applyAlignment="1">
      <alignment vertical="center"/>
    </xf>
    <xf numFmtId="0" fontId="0" fillId="7" borderId="0" xfId="0" applyFill="1" applyAlignment="1">
      <alignment vertical="center"/>
    </xf>
    <xf numFmtId="0" fontId="15" fillId="2" borderId="80" xfId="0" applyFont="1" applyFill="1" applyBorder="1" applyAlignment="1">
      <alignment vertical="center" wrapText="1"/>
    </xf>
    <xf numFmtId="0" fontId="15" fillId="2" borderId="81" xfId="0" applyFont="1" applyFill="1" applyBorder="1" applyAlignment="1">
      <alignment horizontal="center" vertical="center" wrapText="1"/>
    </xf>
    <xf numFmtId="0" fontId="20" fillId="2" borderId="81" xfId="0" applyFont="1" applyFill="1" applyBorder="1" applyAlignment="1">
      <alignment horizontal="center" vertical="center" wrapText="1"/>
    </xf>
    <xf numFmtId="0" fontId="20" fillId="2" borderId="80" xfId="0" applyFont="1" applyFill="1" applyBorder="1" applyAlignment="1">
      <alignment vertical="center" wrapText="1"/>
    </xf>
    <xf numFmtId="0" fontId="0" fillId="2" borderId="67" xfId="0" applyFill="1" applyBorder="1" applyAlignment="1">
      <alignment vertical="center"/>
    </xf>
    <xf numFmtId="9" fontId="12" fillId="0" borderId="0" xfId="0" applyNumberFormat="1" applyFont="1" applyAlignment="1">
      <alignment horizontal="right" vertical="center"/>
    </xf>
    <xf numFmtId="9" fontId="12" fillId="0" borderId="0" xfId="0" applyNumberFormat="1" applyFont="1" applyAlignment="1">
      <alignment horizontal="right" vertical="center" wrapText="1"/>
    </xf>
    <xf numFmtId="164" fontId="11" fillId="2" borderId="19" xfId="0" applyNumberFormat="1" applyFont="1" applyFill="1" applyBorder="1" applyAlignment="1">
      <alignment horizontal="center" vertical="center"/>
    </xf>
    <xf numFmtId="0" fontId="9" fillId="2" borderId="67" xfId="0" applyFont="1" applyFill="1" applyBorder="1" applyAlignment="1">
      <alignment vertical="center"/>
    </xf>
    <xf numFmtId="0" fontId="9" fillId="7" borderId="62" xfId="0" applyFont="1" applyFill="1" applyBorder="1" applyAlignment="1">
      <alignment vertical="center"/>
    </xf>
    <xf numFmtId="0" fontId="9" fillId="2" borderId="0" xfId="0" applyFont="1" applyFill="1" applyAlignment="1">
      <alignment vertical="center"/>
    </xf>
    <xf numFmtId="0" fontId="9" fillId="2" borderId="62" xfId="0" applyFont="1" applyFill="1" applyBorder="1" applyAlignment="1">
      <alignment vertical="center"/>
    </xf>
    <xf numFmtId="0" fontId="12" fillId="0" borderId="0" xfId="0" applyFont="1" applyAlignment="1">
      <alignment vertical="center"/>
    </xf>
    <xf numFmtId="0" fontId="9" fillId="0" borderId="62" xfId="0" applyFont="1" applyBorder="1" applyAlignment="1">
      <alignment horizontal="center" vertical="center"/>
    </xf>
    <xf numFmtId="0" fontId="9" fillId="0" borderId="61" xfId="0" applyFont="1" applyBorder="1" applyAlignment="1">
      <alignment horizontal="center" vertical="center"/>
    </xf>
    <xf numFmtId="164" fontId="12" fillId="0" borderId="40" xfId="0" applyNumberFormat="1" applyFont="1" applyBorder="1" applyAlignment="1">
      <alignment horizontal="center" vertical="center" wrapText="1"/>
    </xf>
    <xf numFmtId="164" fontId="12" fillId="0" borderId="19"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164" fontId="26" fillId="0" borderId="38" xfId="0" applyNumberFormat="1" applyFont="1" applyBorder="1" applyAlignment="1">
      <alignment horizontal="center" vertical="center" wrapText="1"/>
    </xf>
    <xf numFmtId="0" fontId="9" fillId="2" borderId="64" xfId="0" applyFont="1" applyFill="1" applyBorder="1" applyAlignment="1">
      <alignment vertical="center"/>
    </xf>
    <xf numFmtId="0" fontId="31" fillId="0" borderId="0" xfId="0" applyFont="1" applyAlignment="1">
      <alignment horizontal="left" vertical="center"/>
    </xf>
    <xf numFmtId="164" fontId="31" fillId="0" borderId="0" xfId="0" applyNumberFormat="1" applyFont="1" applyAlignment="1">
      <alignment horizontal="center" vertical="center"/>
    </xf>
    <xf numFmtId="0" fontId="31" fillId="0" borderId="40" xfId="0" applyFont="1" applyBorder="1" applyAlignment="1">
      <alignment horizontal="left" vertical="center"/>
    </xf>
    <xf numFmtId="164" fontId="31" fillId="0" borderId="19" xfId="0" applyNumberFormat="1" applyFont="1" applyBorder="1" applyAlignment="1">
      <alignment horizontal="center" vertical="center"/>
    </xf>
    <xf numFmtId="164" fontId="31" fillId="0" borderId="40" xfId="0" applyNumberFormat="1" applyFont="1" applyBorder="1" applyAlignment="1">
      <alignment horizontal="center" vertical="center"/>
    </xf>
    <xf numFmtId="0" fontId="31" fillId="0" borderId="19" xfId="0" applyFont="1" applyBorder="1" applyAlignment="1">
      <alignment horizontal="left" vertical="center"/>
    </xf>
    <xf numFmtId="0" fontId="31" fillId="0" borderId="38" xfId="0" applyFont="1" applyBorder="1" applyAlignment="1">
      <alignment horizontal="left" vertical="center"/>
    </xf>
    <xf numFmtId="0" fontId="31" fillId="2" borderId="82" xfId="0" applyFont="1" applyFill="1" applyBorder="1" applyAlignment="1">
      <alignment vertical="center"/>
    </xf>
    <xf numFmtId="0" fontId="31" fillId="0" borderId="62" xfId="0" applyFont="1" applyBorder="1" applyAlignment="1">
      <alignment vertical="center"/>
    </xf>
    <xf numFmtId="0" fontId="9" fillId="0" borderId="64" xfId="0" applyFont="1" applyBorder="1" applyAlignment="1">
      <alignment vertical="center"/>
    </xf>
    <xf numFmtId="9" fontId="31" fillId="0" borderId="0" xfId="0" applyNumberFormat="1" applyFont="1" applyAlignment="1">
      <alignment horizontal="center" vertical="center"/>
    </xf>
    <xf numFmtId="0" fontId="29" fillId="8" borderId="0" xfId="0" applyFont="1" applyFill="1" applyAlignment="1">
      <alignment horizontal="center" vertical="center"/>
    </xf>
    <xf numFmtId="0" fontId="31" fillId="0" borderId="19" xfId="0" applyFont="1" applyBorder="1" applyAlignment="1">
      <alignment horizontal="left" vertical="center" wrapText="1"/>
    </xf>
    <xf numFmtId="9" fontId="31" fillId="0" borderId="19" xfId="0" applyNumberFormat="1" applyFont="1" applyBorder="1" applyAlignment="1">
      <alignment horizontal="center" vertical="center"/>
    </xf>
    <xf numFmtId="0" fontId="29" fillId="8" borderId="19" xfId="0" applyFont="1" applyFill="1" applyBorder="1" applyAlignment="1">
      <alignment horizontal="center" vertical="center"/>
    </xf>
    <xf numFmtId="0" fontId="31" fillId="0" borderId="64" xfId="0" applyFont="1" applyBorder="1" applyAlignment="1">
      <alignment vertical="center"/>
    </xf>
    <xf numFmtId="0" fontId="31" fillId="0" borderId="61" xfId="0" applyFont="1" applyBorder="1" applyAlignment="1">
      <alignment vertical="center"/>
    </xf>
    <xf numFmtId="0" fontId="31" fillId="0" borderId="82" xfId="0" applyFont="1" applyBorder="1" applyAlignment="1">
      <alignment vertical="center"/>
    </xf>
    <xf numFmtId="0" fontId="44" fillId="2" borderId="61" xfId="0" applyFont="1" applyFill="1" applyBorder="1" applyAlignment="1">
      <alignment vertical="center" wrapText="1"/>
    </xf>
    <xf numFmtId="0" fontId="9" fillId="2" borderId="61" xfId="0" applyFont="1" applyFill="1" applyBorder="1" applyAlignment="1">
      <alignment vertical="center" wrapText="1"/>
    </xf>
    <xf numFmtId="0" fontId="0" fillId="2" borderId="62" xfId="0" applyFill="1" applyBorder="1" applyAlignment="1">
      <alignment vertical="center" wrapText="1"/>
    </xf>
    <xf numFmtId="0" fontId="0" fillId="2" borderId="61" xfId="0" applyFill="1" applyBorder="1" applyAlignment="1">
      <alignment vertical="center" wrapText="1"/>
    </xf>
    <xf numFmtId="0" fontId="9" fillId="0" borderId="62" xfId="0" applyFont="1" applyBorder="1" applyAlignment="1">
      <alignment vertical="center" wrapText="1"/>
    </xf>
    <xf numFmtId="0" fontId="9" fillId="0" borderId="61" xfId="0" applyFont="1" applyBorder="1" applyAlignment="1">
      <alignment vertical="center" wrapText="1"/>
    </xf>
    <xf numFmtId="0" fontId="0" fillId="0" borderId="0" xfId="0" applyAlignment="1">
      <alignment vertical="center" wrapText="1"/>
    </xf>
    <xf numFmtId="165" fontId="12" fillId="0" borderId="0" xfId="0" applyNumberFormat="1" applyFont="1" applyAlignment="1">
      <alignment horizontal="center" vertical="center"/>
    </xf>
    <xf numFmtId="165" fontId="12" fillId="2" borderId="0" xfId="0" applyNumberFormat="1" applyFont="1" applyFill="1" applyAlignment="1">
      <alignment horizontal="center" vertical="center"/>
    </xf>
    <xf numFmtId="165" fontId="12" fillId="0" borderId="19" xfId="0" applyNumberFormat="1" applyFont="1" applyBorder="1" applyAlignment="1">
      <alignment horizontal="center" vertical="center"/>
    </xf>
    <xf numFmtId="165" fontId="12" fillId="2" borderId="19" xfId="0" applyNumberFormat="1" applyFont="1" applyFill="1" applyBorder="1" applyAlignment="1">
      <alignment horizontal="center" vertical="center"/>
    </xf>
    <xf numFmtId="165" fontId="12" fillId="0" borderId="40" xfId="0" applyNumberFormat="1" applyFont="1" applyBorder="1" applyAlignment="1">
      <alignment horizontal="center" vertical="center"/>
    </xf>
    <xf numFmtId="165" fontId="12" fillId="2" borderId="40" xfId="0" applyNumberFormat="1" applyFont="1" applyFill="1" applyBorder="1" applyAlignment="1">
      <alignment horizontal="center" vertical="center"/>
    </xf>
    <xf numFmtId="165" fontId="12" fillId="0" borderId="38" xfId="0" applyNumberFormat="1" applyFont="1" applyBorder="1" applyAlignment="1">
      <alignment horizontal="center" vertical="center"/>
    </xf>
    <xf numFmtId="165" fontId="12" fillId="2" borderId="38" xfId="0" applyNumberFormat="1" applyFont="1" applyFill="1" applyBorder="1" applyAlignment="1">
      <alignment horizontal="center" vertical="center"/>
    </xf>
    <xf numFmtId="0" fontId="9" fillId="0" borderId="82" xfId="0" applyFont="1" applyBorder="1" applyAlignment="1">
      <alignment vertical="center"/>
    </xf>
    <xf numFmtId="0" fontId="9" fillId="2" borderId="84" xfId="0" applyFont="1" applyFill="1" applyBorder="1" applyAlignment="1">
      <alignment vertical="center"/>
    </xf>
    <xf numFmtId="0" fontId="12" fillId="2" borderId="66" xfId="0" applyFont="1" applyFill="1" applyBorder="1" applyAlignment="1">
      <alignment vertical="center"/>
    </xf>
    <xf numFmtId="2" fontId="12" fillId="0" borderId="38" xfId="0" applyNumberFormat="1" applyFont="1" applyBorder="1" applyAlignment="1">
      <alignment horizontal="center" vertical="center" wrapText="1"/>
    </xf>
    <xf numFmtId="2" fontId="12" fillId="0" borderId="38" xfId="0" applyNumberFormat="1" applyFont="1" applyBorder="1" applyAlignment="1">
      <alignment horizontal="center" vertical="center"/>
    </xf>
    <xf numFmtId="0" fontId="12" fillId="2" borderId="64" xfId="0" applyFont="1" applyFill="1" applyBorder="1" applyAlignment="1">
      <alignment vertical="center"/>
    </xf>
    <xf numFmtId="0" fontId="77" fillId="2" borderId="67" xfId="0" applyFont="1" applyFill="1" applyBorder="1" applyAlignment="1">
      <alignment vertical="center"/>
    </xf>
    <xf numFmtId="0" fontId="0" fillId="2" borderId="83" xfId="0" applyFill="1" applyBorder="1" applyAlignment="1">
      <alignment horizontal="left" vertical="center" wrapText="1"/>
    </xf>
    <xf numFmtId="0" fontId="0" fillId="2" borderId="0" xfId="0" applyFill="1" applyAlignment="1">
      <alignment horizontal="left" vertical="center" wrapText="1"/>
    </xf>
    <xf numFmtId="0" fontId="0" fillId="2" borderId="84" xfId="0" applyFill="1" applyBorder="1" applyAlignment="1">
      <alignment horizontal="left" vertical="center" wrapText="1"/>
    </xf>
    <xf numFmtId="0" fontId="7" fillId="5" borderId="10" xfId="0" applyFont="1" applyFill="1" applyBorder="1" applyAlignment="1">
      <alignment horizontal="center" vertical="center" wrapText="1"/>
    </xf>
    <xf numFmtId="0" fontId="9" fillId="0" borderId="62" xfId="0" applyFont="1" applyBorder="1" applyAlignment="1">
      <alignment horizontal="center" vertical="center" wrapText="1"/>
    </xf>
    <xf numFmtId="0" fontId="9" fillId="0" borderId="69" xfId="0" applyFont="1" applyBorder="1" applyAlignment="1">
      <alignment vertical="center"/>
    </xf>
    <xf numFmtId="0" fontId="12" fillId="0" borderId="80" xfId="0" applyFont="1" applyBorder="1" applyAlignment="1">
      <alignment horizontal="center" vertical="center" wrapText="1"/>
    </xf>
    <xf numFmtId="1" fontId="12" fillId="2" borderId="87" xfId="0" applyNumberFormat="1" applyFont="1" applyFill="1" applyBorder="1" applyAlignment="1">
      <alignment horizontal="center" vertical="center" wrapText="1"/>
    </xf>
    <xf numFmtId="0" fontId="12" fillId="0" borderId="88" xfId="0" applyFont="1" applyBorder="1" applyAlignment="1">
      <alignment horizontal="center" vertical="center" wrapText="1"/>
    </xf>
    <xf numFmtId="3" fontId="12" fillId="0" borderId="88" xfId="0" applyNumberFormat="1" applyFont="1" applyBorder="1" applyAlignment="1">
      <alignment horizontal="center" vertical="center" wrapText="1"/>
    </xf>
    <xf numFmtId="1" fontId="12" fillId="2" borderId="89" xfId="0" applyNumberFormat="1" applyFont="1" applyFill="1" applyBorder="1" applyAlignment="1">
      <alignment horizontal="center" vertical="center" wrapText="1"/>
    </xf>
    <xf numFmtId="0" fontId="9" fillId="0" borderId="68" xfId="0" applyFont="1" applyBorder="1" applyAlignment="1">
      <alignment vertical="center"/>
    </xf>
    <xf numFmtId="0" fontId="8" fillId="0" borderId="82" xfId="0" applyFont="1" applyBorder="1" applyAlignment="1">
      <alignment horizontal="right" vertical="center" wrapText="1"/>
    </xf>
    <xf numFmtId="3" fontId="8" fillId="0" borderId="82" xfId="0" applyNumberFormat="1" applyFont="1" applyBorder="1" applyAlignment="1">
      <alignment horizontal="right" vertical="center" wrapText="1"/>
    </xf>
    <xf numFmtId="0" fontId="8" fillId="2" borderId="83" xfId="0" applyFont="1" applyFill="1" applyBorder="1" applyAlignment="1">
      <alignment horizontal="right" vertical="center" wrapText="1"/>
    </xf>
    <xf numFmtId="0" fontId="9" fillId="0" borderId="67" xfId="0" applyFont="1" applyBorder="1" applyAlignment="1">
      <alignment horizontal="center" vertical="center" wrapText="1"/>
    </xf>
    <xf numFmtId="0" fontId="15" fillId="6" borderId="66" xfId="0" applyFont="1" applyFill="1" applyBorder="1" applyAlignment="1">
      <alignment vertical="center" wrapText="1"/>
    </xf>
    <xf numFmtId="164" fontId="12" fillId="0" borderId="80" xfId="0" applyNumberFormat="1" applyFont="1" applyBorder="1" applyAlignment="1">
      <alignment horizontal="center" vertical="center" wrapText="1"/>
    </xf>
    <xf numFmtId="164" fontId="12" fillId="0" borderId="88" xfId="0" applyNumberFormat="1" applyFont="1" applyBorder="1" applyAlignment="1">
      <alignment horizontal="center" vertical="center" wrapText="1"/>
    </xf>
    <xf numFmtId="0" fontId="0" fillId="2" borderId="82" xfId="0" applyFill="1" applyBorder="1" applyAlignment="1">
      <alignment vertical="center"/>
    </xf>
    <xf numFmtId="0" fontId="7" fillId="5" borderId="39" xfId="0" applyFont="1" applyFill="1" applyBorder="1" applyAlignment="1">
      <alignment horizontal="left" vertical="center" wrapText="1"/>
    </xf>
    <xf numFmtId="0" fontId="7" fillId="5" borderId="39" xfId="0" applyFont="1" applyFill="1" applyBorder="1" applyAlignment="1">
      <alignment horizontal="center" vertical="center" wrapText="1"/>
    </xf>
    <xf numFmtId="0" fontId="13" fillId="0" borderId="101" xfId="0" applyFont="1" applyBorder="1" applyAlignment="1">
      <alignment horizontal="left" vertical="center"/>
    </xf>
    <xf numFmtId="0" fontId="13" fillId="0" borderId="19" xfId="0" applyFont="1" applyBorder="1" applyAlignment="1">
      <alignment horizontal="left" vertical="center"/>
    </xf>
    <xf numFmtId="0" fontId="13" fillId="0" borderId="0" xfId="0" applyFont="1" applyAlignment="1">
      <alignment horizontal="left" vertical="center"/>
    </xf>
    <xf numFmtId="0" fontId="13" fillId="0" borderId="38" xfId="0" applyFont="1" applyBorder="1" applyAlignment="1">
      <alignment horizontal="left" vertical="center"/>
    </xf>
    <xf numFmtId="0" fontId="77" fillId="0" borderId="64" xfId="0" applyFont="1" applyBorder="1" applyAlignment="1">
      <alignment vertical="center"/>
    </xf>
    <xf numFmtId="0" fontId="31" fillId="0" borderId="63" xfId="0" applyFont="1" applyBorder="1" applyAlignment="1">
      <alignment vertical="center"/>
    </xf>
    <xf numFmtId="0" fontId="72" fillId="0" borderId="62" xfId="0" applyFont="1" applyBorder="1" applyAlignment="1">
      <alignment vertical="center"/>
    </xf>
    <xf numFmtId="0" fontId="60" fillId="5" borderId="0" xfId="0" applyFont="1" applyFill="1" applyAlignment="1">
      <alignment vertical="center"/>
    </xf>
    <xf numFmtId="0" fontId="60" fillId="5" borderId="19" xfId="0" applyFont="1" applyFill="1" applyBorder="1" applyAlignment="1">
      <alignment vertical="center"/>
    </xf>
    <xf numFmtId="0" fontId="60" fillId="5" borderId="57" xfId="0" applyFont="1" applyFill="1" applyBorder="1" applyAlignment="1">
      <alignment vertical="center"/>
    </xf>
    <xf numFmtId="0" fontId="72" fillId="0" borderId="61" xfId="0" applyFont="1" applyBorder="1" applyAlignment="1">
      <alignment vertical="center"/>
    </xf>
    <xf numFmtId="0" fontId="43" fillId="4" borderId="18" xfId="0" applyFont="1" applyFill="1" applyBorder="1" applyAlignment="1">
      <alignment vertical="center"/>
    </xf>
    <xf numFmtId="0" fontId="43" fillId="4" borderId="90" xfId="0" applyFont="1" applyFill="1" applyBorder="1" applyAlignment="1">
      <alignment horizontal="center" vertical="center"/>
    </xf>
    <xf numFmtId="0" fontId="72" fillId="0" borderId="64" xfId="0" applyFont="1" applyBorder="1" applyAlignment="1">
      <alignment vertical="center"/>
    </xf>
    <xf numFmtId="0" fontId="12" fillId="0" borderId="80" xfId="0" applyFont="1" applyBorder="1" applyAlignment="1">
      <alignment horizontal="center" vertical="center"/>
    </xf>
    <xf numFmtId="0" fontId="12" fillId="2" borderId="80" xfId="0" applyFont="1" applyFill="1" applyBorder="1" applyAlignment="1">
      <alignment horizontal="center" vertical="center"/>
    </xf>
    <xf numFmtId="0" fontId="12" fillId="0" borderId="88" xfId="0" applyFont="1" applyBorder="1" applyAlignment="1">
      <alignment horizontal="center" vertical="center"/>
    </xf>
    <xf numFmtId="164" fontId="12" fillId="0" borderId="88" xfId="0" applyNumberFormat="1" applyFont="1" applyBorder="1" applyAlignment="1">
      <alignment horizontal="center" vertical="center"/>
    </xf>
    <xf numFmtId="0" fontId="29" fillId="2" borderId="71" xfId="0" applyFont="1" applyFill="1" applyBorder="1" applyAlignment="1">
      <alignment vertical="center" wrapText="1"/>
    </xf>
    <xf numFmtId="0" fontId="12" fillId="0" borderId="40" xfId="0" applyFont="1" applyBorder="1" applyAlignment="1">
      <alignment horizontal="center" vertical="center" wrapText="1"/>
    </xf>
    <xf numFmtId="164" fontId="12" fillId="2" borderId="40" xfId="0" applyNumberFormat="1" applyFont="1" applyFill="1" applyBorder="1" applyAlignment="1">
      <alignment horizontal="center" vertical="center" wrapText="1"/>
    </xf>
    <xf numFmtId="0" fontId="112" fillId="2" borderId="62" xfId="0" applyFont="1" applyFill="1" applyBorder="1" applyAlignment="1">
      <alignment vertical="center"/>
    </xf>
    <xf numFmtId="0" fontId="26" fillId="0" borderId="19" xfId="0" applyFont="1" applyBorder="1" applyAlignment="1">
      <alignment horizontal="center" vertical="center" wrapText="1"/>
    </xf>
    <xf numFmtId="164" fontId="26" fillId="0" borderId="19"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0" fontId="62" fillId="2" borderId="62" xfId="0" applyFont="1" applyFill="1" applyBorder="1" applyAlignment="1">
      <alignment vertical="center"/>
    </xf>
    <xf numFmtId="0" fontId="62" fillId="2" borderId="61" xfId="0" applyFont="1" applyFill="1" applyBorder="1" applyAlignment="1">
      <alignment vertical="center"/>
    </xf>
    <xf numFmtId="0" fontId="68" fillId="0" borderId="61" xfId="0" applyFont="1" applyBorder="1" applyAlignment="1">
      <alignment vertical="center"/>
    </xf>
    <xf numFmtId="0" fontId="68" fillId="0" borderId="0" xfId="0" applyFont="1" applyAlignment="1">
      <alignment vertical="center"/>
    </xf>
    <xf numFmtId="0" fontId="62" fillId="0" borderId="0" xfId="0" applyFont="1" applyAlignment="1">
      <alignment vertical="center"/>
    </xf>
    <xf numFmtId="0" fontId="62" fillId="0" borderId="61" xfId="0" applyFont="1" applyBorder="1" applyAlignment="1">
      <alignment vertical="center"/>
    </xf>
    <xf numFmtId="0" fontId="0" fillId="0" borderId="0" xfId="0" quotePrefix="1" applyAlignment="1">
      <alignment vertical="center"/>
    </xf>
    <xf numFmtId="0" fontId="9" fillId="0" borderId="0" xfId="0" applyFont="1" applyAlignment="1">
      <alignment vertical="center" wrapText="1"/>
    </xf>
    <xf numFmtId="10" fontId="12" fillId="0" borderId="0" xfId="0" applyNumberFormat="1" applyFont="1" applyAlignment="1">
      <alignment horizontal="center" vertical="center" wrapText="1"/>
    </xf>
    <xf numFmtId="0" fontId="11" fillId="2" borderId="19" xfId="0" applyFont="1" applyFill="1" applyBorder="1" applyAlignment="1">
      <alignment horizontal="left" vertical="center"/>
    </xf>
    <xf numFmtId="0" fontId="37" fillId="0" borderId="82" xfId="0" applyFont="1" applyBorder="1" applyAlignment="1">
      <alignment vertical="center"/>
    </xf>
    <xf numFmtId="0" fontId="31" fillId="0" borderId="69" xfId="0" applyFont="1" applyBorder="1" applyAlignment="1">
      <alignment vertical="center"/>
    </xf>
    <xf numFmtId="0" fontId="31" fillId="0" borderId="62" xfId="0" applyFont="1" applyBorder="1" applyAlignment="1">
      <alignment vertical="center" wrapText="1"/>
    </xf>
    <xf numFmtId="0" fontId="31" fillId="0" borderId="61" xfId="0" applyFont="1" applyBorder="1" applyAlignment="1">
      <alignment vertical="center" wrapText="1"/>
    </xf>
    <xf numFmtId="0" fontId="31" fillId="0" borderId="69" xfId="0" applyFont="1" applyBorder="1" applyAlignment="1">
      <alignment vertical="center" wrapText="1"/>
    </xf>
    <xf numFmtId="0" fontId="72" fillId="0" borderId="69" xfId="0" applyFont="1" applyBorder="1" applyAlignment="1">
      <alignment vertical="center"/>
    </xf>
    <xf numFmtId="0" fontId="31" fillId="0" borderId="40" xfId="0" applyFont="1" applyBorder="1" applyAlignment="1">
      <alignment horizontal="center" vertical="center"/>
    </xf>
    <xf numFmtId="0" fontId="31" fillId="0" borderId="38" xfId="0" applyFont="1" applyBorder="1" applyAlignment="1">
      <alignment horizontal="center" vertical="center"/>
    </xf>
    <xf numFmtId="0" fontId="75" fillId="0" borderId="61" xfId="0" applyFont="1" applyBorder="1" applyAlignment="1">
      <alignment vertical="center"/>
    </xf>
    <xf numFmtId="0" fontId="37" fillId="0" borderId="0" xfId="0" applyFont="1" applyAlignment="1">
      <alignment horizontal="left" vertical="center"/>
    </xf>
    <xf numFmtId="0" fontId="31" fillId="0" borderId="40" xfId="0" applyFont="1" applyBorder="1" applyAlignment="1">
      <alignment horizontal="left" vertical="center" wrapText="1"/>
    </xf>
    <xf numFmtId="0" fontId="8" fillId="0" borderId="64" xfId="0" applyFont="1" applyBorder="1" applyAlignment="1">
      <alignment horizontal="left" vertical="center"/>
    </xf>
    <xf numFmtId="0" fontId="7" fillId="5" borderId="0" xfId="0" applyFont="1" applyFill="1" applyAlignment="1">
      <alignment horizontal="right" vertical="center"/>
    </xf>
    <xf numFmtId="0" fontId="31" fillId="0" borderId="38" xfId="0" applyFont="1" applyBorder="1" applyAlignment="1">
      <alignment horizontal="left" vertical="center" wrapText="1"/>
    </xf>
    <xf numFmtId="164" fontId="31" fillId="0" borderId="38" xfId="0" applyNumberFormat="1" applyFont="1" applyBorder="1" applyAlignment="1">
      <alignment horizontal="center" vertical="center"/>
    </xf>
    <xf numFmtId="0" fontId="0" fillId="2" borderId="64" xfId="0" applyFill="1" applyBorder="1" applyAlignment="1">
      <alignment vertical="center"/>
    </xf>
    <xf numFmtId="0" fontId="31" fillId="0" borderId="77" xfId="0" applyFont="1" applyBorder="1" applyAlignment="1">
      <alignment horizontal="left" vertical="center" wrapText="1"/>
    </xf>
    <xf numFmtId="0" fontId="29" fillId="0" borderId="62" xfId="0" applyFont="1" applyBorder="1" applyAlignment="1">
      <alignment vertical="center" wrapText="1"/>
    </xf>
    <xf numFmtId="0" fontId="7" fillId="4" borderId="17" xfId="0" applyFont="1" applyFill="1" applyBorder="1" applyAlignment="1">
      <alignment horizontal="right" vertical="center"/>
    </xf>
    <xf numFmtId="0" fontId="7" fillId="4" borderId="17" xfId="0" applyFont="1" applyFill="1" applyBorder="1" applyAlignment="1">
      <alignment horizontal="center" vertical="center"/>
    </xf>
    <xf numFmtId="0" fontId="8" fillId="0" borderId="61" xfId="0" applyFont="1" applyBorder="1" applyAlignment="1">
      <alignment horizontal="left" vertical="center"/>
    </xf>
    <xf numFmtId="0" fontId="7" fillId="2" borderId="67" xfId="0" applyFont="1" applyFill="1" applyBorder="1" applyAlignment="1">
      <alignment vertical="center"/>
    </xf>
    <xf numFmtId="0" fontId="7" fillId="2" borderId="67" xfId="0" applyFont="1" applyFill="1" applyBorder="1" applyAlignment="1">
      <alignment horizontal="left" vertical="center"/>
    </xf>
    <xf numFmtId="0" fontId="7" fillId="2" borderId="61" xfId="0" applyFont="1" applyFill="1" applyBorder="1" applyAlignment="1">
      <alignment horizontal="left" vertical="center"/>
    </xf>
    <xf numFmtId="0" fontId="3" fillId="2" borderId="61" xfId="0" applyFont="1" applyFill="1" applyBorder="1" applyAlignment="1">
      <alignment vertical="center"/>
    </xf>
    <xf numFmtId="0" fontId="3" fillId="0" borderId="62" xfId="0" applyFont="1" applyBorder="1" applyAlignment="1">
      <alignment vertical="center"/>
    </xf>
    <xf numFmtId="0" fontId="7" fillId="4" borderId="18" xfId="0" applyFont="1" applyFill="1" applyBorder="1" applyAlignment="1">
      <alignment horizontal="right" vertical="center"/>
    </xf>
    <xf numFmtId="167" fontId="12" fillId="0" borderId="80" xfId="0" applyNumberFormat="1" applyFont="1" applyBorder="1" applyAlignment="1">
      <alignment horizontal="center" vertical="center"/>
    </xf>
    <xf numFmtId="167" fontId="12" fillId="0" borderId="88" xfId="0" applyNumberFormat="1" applyFont="1" applyBorder="1" applyAlignment="1">
      <alignment horizontal="center" vertical="center"/>
    </xf>
    <xf numFmtId="0" fontId="15" fillId="6" borderId="62" xfId="0" applyFont="1" applyFill="1" applyBorder="1" applyAlignment="1">
      <alignment vertical="center"/>
    </xf>
    <xf numFmtId="0" fontId="15" fillId="0" borderId="62" xfId="0" applyFont="1" applyBorder="1" applyAlignment="1">
      <alignment vertical="center"/>
    </xf>
    <xf numFmtId="0" fontId="15" fillId="0" borderId="63" xfId="0" applyFont="1" applyBorder="1" applyAlignment="1">
      <alignment vertical="center"/>
    </xf>
    <xf numFmtId="0" fontId="15" fillId="6" borderId="63" xfId="0" applyFont="1" applyFill="1" applyBorder="1" applyAlignment="1">
      <alignment vertical="center"/>
    </xf>
    <xf numFmtId="0" fontId="26" fillId="0" borderId="80" xfId="0" applyFont="1" applyBorder="1" applyAlignment="1">
      <alignment horizontal="center" vertical="center"/>
    </xf>
    <xf numFmtId="0" fontId="15" fillId="0" borderId="64" xfId="0" applyFont="1" applyBorder="1" applyAlignment="1">
      <alignment vertical="center"/>
    </xf>
    <xf numFmtId="0" fontId="54" fillId="6" borderId="82" xfId="0" applyFont="1" applyFill="1" applyBorder="1" applyAlignment="1">
      <alignment vertical="center"/>
    </xf>
    <xf numFmtId="0" fontId="22" fillId="2" borderId="63" xfId="0" applyFont="1" applyFill="1" applyBorder="1" applyAlignment="1">
      <alignment vertical="center" wrapText="1"/>
    </xf>
    <xf numFmtId="0" fontId="54" fillId="6" borderId="67" xfId="0" applyFont="1" applyFill="1" applyBorder="1" applyAlignment="1">
      <alignment vertical="center"/>
    </xf>
    <xf numFmtId="0" fontId="15" fillId="0" borderId="61" xfId="0" applyFont="1" applyBorder="1" applyAlignment="1">
      <alignment vertical="center"/>
    </xf>
    <xf numFmtId="0" fontId="31" fillId="2" borderId="71" xfId="0" applyFont="1" applyFill="1" applyBorder="1" applyAlignment="1">
      <alignment horizontal="center" vertical="center" wrapText="1"/>
    </xf>
    <xf numFmtId="0" fontId="23" fillId="2" borderId="62" xfId="0" applyFont="1" applyFill="1" applyBorder="1" applyAlignment="1">
      <alignment vertical="center"/>
    </xf>
    <xf numFmtId="0" fontId="31" fillId="0" borderId="0" xfId="0" applyFont="1" applyAlignment="1">
      <alignment vertical="center"/>
    </xf>
    <xf numFmtId="0" fontId="23" fillId="2" borderId="67" xfId="0" applyFont="1" applyFill="1" applyBorder="1" applyAlignment="1">
      <alignment vertical="center"/>
    </xf>
    <xf numFmtId="0" fontId="13" fillId="6" borderId="63" xfId="0" applyFont="1" applyFill="1" applyBorder="1" applyAlignment="1">
      <alignment vertical="center"/>
    </xf>
    <xf numFmtId="0" fontId="13" fillId="0" borderId="63" xfId="0" applyFont="1" applyBorder="1" applyAlignment="1">
      <alignment vertical="center"/>
    </xf>
    <xf numFmtId="0" fontId="31" fillId="2" borderId="68" xfId="0" applyFont="1" applyFill="1" applyBorder="1" applyAlignment="1">
      <alignment vertical="center" wrapText="1"/>
    </xf>
    <xf numFmtId="0" fontId="31" fillId="2" borderId="77" xfId="0" applyFont="1" applyFill="1" applyBorder="1" applyAlignment="1">
      <alignment vertical="center" wrapText="1"/>
    </xf>
    <xf numFmtId="0" fontId="12" fillId="2" borderId="62" xfId="0" applyFont="1" applyFill="1" applyBorder="1" applyAlignment="1">
      <alignment vertical="top"/>
    </xf>
    <xf numFmtId="0" fontId="28" fillId="2" borderId="0" xfId="0" applyFont="1" applyFill="1" applyAlignment="1">
      <alignment vertical="top" wrapText="1"/>
    </xf>
    <xf numFmtId="0" fontId="28" fillId="2" borderId="84" xfId="0" applyFont="1" applyFill="1" applyBorder="1" applyAlignment="1">
      <alignment vertical="top" wrapText="1"/>
    </xf>
    <xf numFmtId="0" fontId="23" fillId="2" borderId="3"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0" fillId="5" borderId="10"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2" fillId="5" borderId="32" xfId="0" applyFont="1" applyFill="1" applyBorder="1" applyAlignment="1">
      <alignment vertical="center"/>
    </xf>
    <xf numFmtId="0" fontId="2" fillId="2" borderId="3" xfId="0" applyFont="1" applyFill="1" applyBorder="1" applyAlignment="1">
      <alignment vertical="center" wrapText="1"/>
    </xf>
    <xf numFmtId="0" fontId="0" fillId="5" borderId="32" xfId="0"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2" fillId="0" borderId="26" xfId="0" applyFont="1" applyBorder="1" applyAlignment="1">
      <alignment horizontal="center" vertical="center" wrapText="1"/>
    </xf>
    <xf numFmtId="9" fontId="13" fillId="0" borderId="19" xfId="0" applyNumberFormat="1" applyFont="1" applyBorder="1" applyAlignment="1">
      <alignment horizontal="center" vertical="center" wrapText="1"/>
    </xf>
    <xf numFmtId="9" fontId="13" fillId="0" borderId="0" xfId="0" applyNumberFormat="1" applyFont="1" applyAlignment="1">
      <alignment horizontal="center" vertical="center" wrapText="1"/>
    </xf>
    <xf numFmtId="0" fontId="2" fillId="0" borderId="5" xfId="0" applyFont="1" applyBorder="1" applyAlignment="1">
      <alignment horizontal="center" vertical="center" wrapText="1"/>
    </xf>
    <xf numFmtId="0" fontId="12" fillId="2" borderId="9" xfId="0" applyFont="1" applyFill="1" applyBorder="1" applyAlignment="1">
      <alignment vertical="center"/>
    </xf>
    <xf numFmtId="9" fontId="13" fillId="0" borderId="38" xfId="0" applyNumberFormat="1" applyFont="1" applyBorder="1" applyAlignment="1">
      <alignment horizontal="center" vertical="center"/>
    </xf>
    <xf numFmtId="0" fontId="0" fillId="2" borderId="2" xfId="0" applyFill="1" applyBorder="1" applyAlignment="1">
      <alignment vertical="center" wrapText="1"/>
    </xf>
    <xf numFmtId="0" fontId="0" fillId="2" borderId="5" xfId="0" applyFill="1" applyBorder="1" applyAlignment="1">
      <alignment vertical="center"/>
    </xf>
    <xf numFmtId="0" fontId="0" fillId="5" borderId="36" xfId="0" applyFill="1" applyBorder="1" applyAlignment="1">
      <alignment vertical="center"/>
    </xf>
    <xf numFmtId="0" fontId="0" fillId="2" borderId="6" xfId="0" applyFill="1" applyBorder="1" applyAlignment="1">
      <alignment vertical="center"/>
    </xf>
    <xf numFmtId="0" fontId="0" fillId="0" borderId="5" xfId="0" applyBorder="1" applyAlignment="1">
      <alignment vertical="center"/>
    </xf>
    <xf numFmtId="0" fontId="12" fillId="0" borderId="5" xfId="0" applyFont="1" applyBorder="1" applyAlignment="1">
      <alignment vertical="center"/>
    </xf>
    <xf numFmtId="0" fontId="12" fillId="0" borderId="1" xfId="0" applyFont="1" applyBorder="1" applyAlignment="1">
      <alignment vertical="center" wrapText="1"/>
    </xf>
    <xf numFmtId="0" fontId="12" fillId="0" borderId="11" xfId="0" applyFont="1" applyBorder="1" applyAlignment="1">
      <alignment horizontal="center" vertical="center" wrapText="1"/>
    </xf>
    <xf numFmtId="0" fontId="12" fillId="2" borderId="11" xfId="0" applyFont="1" applyFill="1" applyBorder="1" applyAlignment="1">
      <alignment horizontal="center" vertical="center" wrapText="1"/>
    </xf>
    <xf numFmtId="0" fontId="0" fillId="5" borderId="32" xfId="0" applyFill="1" applyBorder="1" applyAlignment="1">
      <alignment horizontal="left" vertical="center"/>
    </xf>
    <xf numFmtId="0" fontId="7" fillId="2" borderId="3"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103" fillId="0" borderId="2" xfId="0" applyFont="1" applyBorder="1" applyAlignment="1">
      <alignment vertical="center"/>
    </xf>
    <xf numFmtId="0" fontId="13" fillId="0" borderId="22" xfId="0" applyFont="1" applyBorder="1" applyAlignment="1">
      <alignment vertical="center"/>
    </xf>
    <xf numFmtId="0" fontId="13" fillId="0" borderId="1" xfId="0" applyFont="1" applyBorder="1" applyAlignment="1">
      <alignment vertical="center"/>
    </xf>
    <xf numFmtId="0" fontId="0" fillId="5" borderId="32" xfId="0" applyFill="1" applyBorder="1" applyAlignment="1">
      <alignment horizontal="left" vertical="center" wrapText="1"/>
    </xf>
    <xf numFmtId="0" fontId="13" fillId="2" borderId="83" xfId="0" applyFont="1" applyFill="1" applyBorder="1" applyAlignment="1">
      <alignment vertical="center" wrapText="1"/>
    </xf>
    <xf numFmtId="0" fontId="7" fillId="2" borderId="0" xfId="0" applyFont="1" applyFill="1" applyAlignment="1">
      <alignment horizontal="left" vertical="center" wrapText="1"/>
    </xf>
    <xf numFmtId="0" fontId="7" fillId="2" borderId="1" xfId="0" applyFont="1" applyFill="1" applyBorder="1" applyAlignment="1">
      <alignment horizontal="left" vertical="center" wrapText="1"/>
    </xf>
    <xf numFmtId="0" fontId="12" fillId="2" borderId="0" xfId="0" applyFont="1" applyFill="1" applyAlignment="1">
      <alignment horizontal="left" vertical="top" wrapText="1"/>
    </xf>
    <xf numFmtId="0" fontId="8" fillId="2" borderId="23" xfId="0" applyFont="1" applyFill="1" applyBorder="1" applyAlignment="1">
      <alignment horizontal="left" vertical="center"/>
    </xf>
    <xf numFmtId="0" fontId="8" fillId="2" borderId="0" xfId="0" applyFont="1" applyFill="1" applyAlignment="1">
      <alignment horizontal="left" vertical="center"/>
    </xf>
    <xf numFmtId="3" fontId="11" fillId="0" borderId="40" xfId="0" applyNumberFormat="1" applyFont="1" applyBorder="1" applyAlignment="1">
      <alignment horizontal="center" vertical="center"/>
    </xf>
    <xf numFmtId="3" fontId="37" fillId="0" borderId="11" xfId="0" quotePrefix="1" applyNumberFormat="1" applyFont="1" applyBorder="1" applyAlignment="1">
      <alignment horizontal="center" vertical="center" wrapText="1"/>
    </xf>
    <xf numFmtId="0" fontId="26" fillId="2" borderId="0" xfId="0" applyFont="1" applyFill="1" applyAlignment="1">
      <alignment horizontal="center" vertical="center" wrapText="1"/>
    </xf>
    <xf numFmtId="0" fontId="26" fillId="0" borderId="0" xfId="0" applyFont="1" applyAlignment="1">
      <alignment horizontal="center" vertical="center" wrapText="1"/>
    </xf>
    <xf numFmtId="0" fontId="26" fillId="2" borderId="0" xfId="0" applyFont="1" applyFill="1" applyAlignment="1">
      <alignment horizontal="left" vertical="center" wrapText="1"/>
    </xf>
    <xf numFmtId="9" fontId="13" fillId="2" borderId="80" xfId="0" applyNumberFormat="1" applyFont="1" applyFill="1" applyBorder="1" applyAlignment="1">
      <alignment horizontal="center" vertical="center" wrapText="1"/>
    </xf>
    <xf numFmtId="9" fontId="13" fillId="2" borderId="81" xfId="0" applyNumberFormat="1" applyFont="1" applyFill="1" applyBorder="1" applyAlignment="1">
      <alignment horizontal="center" vertical="center" wrapText="1"/>
    </xf>
    <xf numFmtId="0" fontId="18" fillId="5" borderId="13" xfId="0" applyFont="1" applyFill="1" applyBorder="1" applyAlignment="1">
      <alignment horizontal="left" vertical="center"/>
    </xf>
    <xf numFmtId="0" fontId="0" fillId="2" borderId="77" xfId="0" applyFill="1" applyBorder="1" applyAlignment="1">
      <alignment vertical="center"/>
    </xf>
    <xf numFmtId="0" fontId="57" fillId="9" borderId="0" xfId="0" applyFont="1" applyFill="1" applyAlignment="1">
      <alignment vertical="center" wrapText="1"/>
    </xf>
    <xf numFmtId="0" fontId="13" fillId="2" borderId="68" xfId="0" applyFont="1" applyFill="1" applyBorder="1" applyAlignment="1">
      <alignment vertical="center" wrapText="1"/>
    </xf>
    <xf numFmtId="0" fontId="13" fillId="2" borderId="77" xfId="0" applyFont="1" applyFill="1" applyBorder="1" applyAlignment="1">
      <alignment vertical="center" wrapText="1"/>
    </xf>
    <xf numFmtId="0" fontId="18" fillId="5" borderId="0" xfId="0" applyFont="1" applyFill="1" applyAlignment="1">
      <alignment horizontal="left" vertical="center"/>
    </xf>
    <xf numFmtId="0" fontId="55" fillId="9" borderId="0" xfId="0" applyFont="1" applyFill="1" applyAlignment="1">
      <alignment vertical="center" wrapText="1"/>
    </xf>
    <xf numFmtId="0" fontId="18" fillId="5" borderId="12" xfId="0" applyFont="1" applyFill="1" applyBorder="1" applyAlignment="1">
      <alignment horizontal="left" vertical="center"/>
    </xf>
    <xf numFmtId="49" fontId="15" fillId="2" borderId="0" xfId="0" applyNumberFormat="1" applyFont="1" applyFill="1" applyAlignment="1">
      <alignment horizontal="left" vertical="center" wrapText="1"/>
    </xf>
    <xf numFmtId="49" fontId="13" fillId="2" borderId="0" xfId="0" applyNumberFormat="1" applyFont="1" applyFill="1" applyAlignment="1">
      <alignment horizontal="left" vertical="center" wrapText="1"/>
    </xf>
    <xf numFmtId="0" fontId="3" fillId="0" borderId="0" xfId="0" applyFont="1" applyAlignment="1">
      <alignment vertical="center"/>
    </xf>
    <xf numFmtId="0" fontId="22" fillId="2" borderId="0" xfId="0" applyFont="1" applyFill="1" applyAlignment="1">
      <alignment vertical="center" wrapText="1"/>
    </xf>
    <xf numFmtId="0" fontId="13" fillId="0" borderId="114" xfId="0" applyFont="1" applyBorder="1" applyAlignment="1">
      <alignment horizontal="left" vertical="center" wrapText="1"/>
    </xf>
    <xf numFmtId="0" fontId="13" fillId="0" borderId="0" xfId="0" applyFont="1" applyAlignment="1">
      <alignment horizontal="right" vertical="center"/>
    </xf>
    <xf numFmtId="0" fontId="66" fillId="0" borderId="0" xfId="0" applyFont="1" applyAlignment="1">
      <alignment horizontal="right" vertical="center"/>
    </xf>
    <xf numFmtId="0" fontId="13" fillId="0" borderId="61" xfId="0" applyFont="1" applyBorder="1" applyAlignment="1">
      <alignment vertical="center" wrapText="1"/>
    </xf>
    <xf numFmtId="0" fontId="13" fillId="2" borderId="62" xfId="0" applyFont="1" applyFill="1" applyBorder="1" applyAlignment="1">
      <alignment vertical="center" wrapText="1"/>
    </xf>
    <xf numFmtId="0" fontId="16" fillId="5" borderId="13" xfId="0" applyFont="1" applyFill="1" applyBorder="1" applyAlignment="1">
      <alignment vertical="center"/>
    </xf>
    <xf numFmtId="0" fontId="0" fillId="0" borderId="77" xfId="0" applyBorder="1" applyAlignment="1">
      <alignment vertical="center"/>
    </xf>
    <xf numFmtId="0" fontId="13" fillId="2" borderId="67" xfId="0" applyFont="1" applyFill="1" applyBorder="1" applyAlignment="1">
      <alignment vertical="center" wrapText="1"/>
    </xf>
    <xf numFmtId="0" fontId="16" fillId="5" borderId="103" xfId="0" applyFont="1" applyFill="1" applyBorder="1" applyAlignment="1">
      <alignment vertical="center"/>
    </xf>
    <xf numFmtId="0" fontId="13" fillId="2" borderId="64" xfId="0" applyFont="1" applyFill="1" applyBorder="1" applyAlignment="1">
      <alignment vertical="center" wrapText="1"/>
    </xf>
    <xf numFmtId="0" fontId="0" fillId="0" borderId="93" xfId="0" applyBorder="1" applyAlignment="1">
      <alignment vertical="center"/>
    </xf>
    <xf numFmtId="0" fontId="0" fillId="2" borderId="93" xfId="0" applyFill="1" applyBorder="1" applyAlignment="1">
      <alignment vertical="center"/>
    </xf>
    <xf numFmtId="169" fontId="31" fillId="0" borderId="0" xfId="0" applyNumberFormat="1" applyFont="1" applyAlignment="1">
      <alignment horizontal="center" vertical="center" wrapText="1" indent="1"/>
    </xf>
    <xf numFmtId="169" fontId="37" fillId="0" borderId="0" xfId="0" applyNumberFormat="1" applyFont="1" applyAlignment="1">
      <alignment horizontal="center" vertical="center" wrapText="1" indent="1"/>
    </xf>
    <xf numFmtId="0" fontId="6" fillId="5" borderId="12" xfId="0" applyFont="1" applyFill="1" applyBorder="1" applyAlignment="1">
      <alignment horizontal="left" vertical="center"/>
    </xf>
    <xf numFmtId="0" fontId="0" fillId="0" borderId="82" xfId="0" applyBorder="1" applyAlignment="1">
      <alignment horizontal="left" vertical="center" wrapText="1"/>
    </xf>
    <xf numFmtId="0" fontId="0" fillId="2" borderId="84" xfId="0" applyFill="1" applyBorder="1" applyAlignment="1">
      <alignment horizontal="center" vertical="center"/>
    </xf>
    <xf numFmtId="0" fontId="0" fillId="0" borderId="62" xfId="0" applyBorder="1" applyAlignment="1">
      <alignment horizontal="left" vertical="center"/>
    </xf>
    <xf numFmtId="0" fontId="0" fillId="0" borderId="61" xfId="0" applyBorder="1" applyAlignment="1">
      <alignment horizontal="left" vertical="center"/>
    </xf>
    <xf numFmtId="0" fontId="16" fillId="5" borderId="12" xfId="0" applyFont="1" applyFill="1" applyBorder="1" applyAlignment="1">
      <alignment horizontal="left" vertical="center"/>
    </xf>
    <xf numFmtId="0" fontId="0" fillId="0" borderId="82" xfId="0" applyBorder="1" applyAlignment="1">
      <alignment vertical="center"/>
    </xf>
    <xf numFmtId="0" fontId="0" fillId="2" borderId="83" xfId="0" applyFill="1" applyBorder="1" applyAlignment="1">
      <alignment vertical="center"/>
    </xf>
    <xf numFmtId="0" fontId="17" fillId="5" borderId="12" xfId="0" applyFont="1" applyFill="1" applyBorder="1" applyAlignment="1">
      <alignment horizontal="left" vertical="center"/>
    </xf>
    <xf numFmtId="0" fontId="0" fillId="2" borderId="66" xfId="0" applyFill="1" applyBorder="1" applyAlignment="1">
      <alignment vertical="center"/>
    </xf>
    <xf numFmtId="0" fontId="0" fillId="2" borderId="71" xfId="0" applyFill="1" applyBorder="1" applyAlignment="1">
      <alignment vertical="center"/>
    </xf>
    <xf numFmtId="0" fontId="62" fillId="0" borderId="64" xfId="0" applyFont="1" applyBorder="1" applyAlignment="1">
      <alignment horizontal="left" vertical="center" wrapText="1"/>
    </xf>
    <xf numFmtId="0" fontId="31" fillId="2" borderId="0" xfId="0" applyFont="1" applyFill="1" applyAlignment="1">
      <alignment horizontal="left" vertical="center" wrapText="1"/>
    </xf>
    <xf numFmtId="0" fontId="31" fillId="2" borderId="84" xfId="0" applyFont="1" applyFill="1" applyBorder="1" applyAlignment="1">
      <alignment horizontal="left" vertical="center" wrapText="1"/>
    </xf>
    <xf numFmtId="0" fontId="29" fillId="2" borderId="70" xfId="0" applyFont="1" applyFill="1" applyBorder="1" applyAlignment="1">
      <alignment vertical="center" wrapText="1"/>
    </xf>
    <xf numFmtId="0" fontId="13" fillId="0" borderId="62" xfId="0" applyFont="1" applyBorder="1" applyAlignment="1">
      <alignment vertical="center" wrapText="1"/>
    </xf>
    <xf numFmtId="0" fontId="13" fillId="0" borderId="64" xfId="0" applyFont="1" applyBorder="1" applyAlignment="1">
      <alignment vertical="center" wrapText="1"/>
    </xf>
    <xf numFmtId="0" fontId="48" fillId="0" borderId="61" xfId="0" applyFont="1" applyBorder="1" applyAlignment="1">
      <alignment vertical="center" wrapText="1"/>
    </xf>
    <xf numFmtId="0" fontId="13" fillId="0" borderId="70" xfId="0" applyFont="1" applyBorder="1" applyAlignment="1">
      <alignment vertical="center" wrapText="1"/>
    </xf>
    <xf numFmtId="0" fontId="54" fillId="0" borderId="0" xfId="0" applyFont="1" applyAlignment="1">
      <alignment vertical="center" wrapText="1"/>
    </xf>
    <xf numFmtId="9" fontId="58" fillId="2" borderId="84" xfId="0" applyNumberFormat="1" applyFont="1" applyFill="1" applyBorder="1" applyAlignment="1">
      <alignment vertical="center" wrapText="1"/>
    </xf>
    <xf numFmtId="9" fontId="38" fillId="2" borderId="84" xfId="0" applyNumberFormat="1" applyFont="1" applyFill="1" applyBorder="1" applyAlignment="1">
      <alignment vertical="center"/>
    </xf>
    <xf numFmtId="0" fontId="30" fillId="2" borderId="61" xfId="0" applyFont="1" applyFill="1" applyBorder="1" applyAlignment="1">
      <alignment vertical="center" wrapText="1"/>
    </xf>
    <xf numFmtId="0" fontId="111" fillId="0" borderId="0" xfId="0" applyFont="1" applyAlignment="1">
      <alignment vertical="center"/>
    </xf>
    <xf numFmtId="9" fontId="43" fillId="0" borderId="0" xfId="0" applyNumberFormat="1" applyFont="1" applyAlignment="1">
      <alignment vertical="center"/>
    </xf>
    <xf numFmtId="9" fontId="58" fillId="2" borderId="0" xfId="0" applyNumberFormat="1" applyFont="1" applyFill="1" applyAlignment="1">
      <alignment vertical="center" wrapText="1"/>
    </xf>
    <xf numFmtId="9" fontId="38" fillId="2" borderId="0" xfId="0" applyNumberFormat="1" applyFont="1" applyFill="1" applyAlignment="1">
      <alignment vertical="center"/>
    </xf>
    <xf numFmtId="0" fontId="30" fillId="2" borderId="62" xfId="0" applyFont="1" applyFill="1" applyBorder="1" applyAlignment="1">
      <alignment vertical="center" wrapText="1"/>
    </xf>
    <xf numFmtId="0" fontId="60" fillId="0" borderId="0" xfId="0" applyFont="1" applyAlignment="1">
      <alignment vertical="center" wrapText="1"/>
    </xf>
    <xf numFmtId="0" fontId="32" fillId="0" borderId="0" xfId="0" applyFont="1" applyAlignment="1">
      <alignment vertical="center"/>
    </xf>
    <xf numFmtId="9" fontId="58" fillId="0" borderId="0" xfId="0" applyNumberFormat="1" applyFont="1" applyAlignment="1">
      <alignment vertical="center" wrapText="1"/>
    </xf>
    <xf numFmtId="9" fontId="38" fillId="0" borderId="0" xfId="0" applyNumberFormat="1" applyFont="1" applyAlignment="1">
      <alignment vertical="center"/>
    </xf>
    <xf numFmtId="0" fontId="30" fillId="0" borderId="62" xfId="0" applyFont="1" applyBorder="1" applyAlignment="1">
      <alignment vertical="center" wrapText="1"/>
    </xf>
    <xf numFmtId="0" fontId="30" fillId="2" borderId="65" xfId="0" applyFont="1" applyFill="1" applyBorder="1" applyAlignment="1">
      <alignment vertical="center" wrapText="1"/>
    </xf>
    <xf numFmtId="0" fontId="0" fillId="0" borderId="71" xfId="0" applyBorder="1" applyAlignment="1">
      <alignment vertical="center"/>
    </xf>
    <xf numFmtId="0" fontId="0" fillId="0" borderId="63" xfId="0" applyBorder="1" applyAlignment="1">
      <alignment vertical="center"/>
    </xf>
    <xf numFmtId="0" fontId="12" fillId="2" borderId="70" xfId="0" applyFont="1" applyFill="1" applyBorder="1" applyAlignment="1">
      <alignment vertical="center" wrapText="1"/>
    </xf>
    <xf numFmtId="0" fontId="13" fillId="2" borderId="66" xfId="0" applyFont="1" applyFill="1" applyBorder="1" applyAlignment="1">
      <alignment vertical="center" wrapText="1"/>
    </xf>
    <xf numFmtId="0" fontId="21" fillId="5" borderId="0" xfId="0" applyFont="1" applyFill="1" applyAlignment="1">
      <alignment horizontal="center" vertical="center"/>
    </xf>
    <xf numFmtId="0" fontId="31" fillId="0" borderId="107" xfId="0" applyFont="1" applyBorder="1" applyAlignment="1">
      <alignment vertical="center"/>
    </xf>
    <xf numFmtId="0" fontId="31" fillId="0" borderId="107" xfId="0" applyFont="1" applyBorder="1" applyAlignment="1">
      <alignment horizontal="center" vertical="center"/>
    </xf>
    <xf numFmtId="0" fontId="37" fillId="0" borderId="107" xfId="0" applyFont="1" applyBorder="1" applyAlignment="1">
      <alignment horizontal="center" vertical="center"/>
    </xf>
    <xf numFmtId="0" fontId="12" fillId="0" borderId="71" xfId="0" applyFont="1" applyBorder="1" applyAlignment="1">
      <alignment horizontal="left" vertical="center" wrapText="1"/>
    </xf>
    <xf numFmtId="0" fontId="9" fillId="4" borderId="0" xfId="0" quotePrefix="1" applyFont="1" applyFill="1" applyAlignment="1">
      <alignment horizontal="center" vertical="center"/>
    </xf>
    <xf numFmtId="0" fontId="12" fillId="0" borderId="71" xfId="0" applyFont="1" applyBorder="1" applyAlignment="1">
      <alignment horizontal="center" vertical="center" wrapText="1"/>
    </xf>
    <xf numFmtId="0" fontId="39" fillId="4" borderId="0" xfId="0" applyFont="1" applyFill="1" applyAlignment="1">
      <alignment horizontal="center" vertical="center"/>
    </xf>
    <xf numFmtId="0" fontId="0" fillId="0" borderId="65" xfId="0" applyBorder="1" applyAlignment="1">
      <alignment vertical="center"/>
    </xf>
    <xf numFmtId="0" fontId="32" fillId="2" borderId="71" xfId="0" applyFont="1" applyFill="1" applyBorder="1" applyAlignment="1">
      <alignment horizontal="left" vertical="center" wrapText="1"/>
    </xf>
    <xf numFmtId="0" fontId="2" fillId="0" borderId="62" xfId="0" applyFont="1" applyBorder="1" applyAlignment="1">
      <alignment vertical="center"/>
    </xf>
    <xf numFmtId="0" fontId="2" fillId="0" borderId="61" xfId="0" applyFont="1" applyBorder="1" applyAlignment="1">
      <alignment vertical="center"/>
    </xf>
    <xf numFmtId="0" fontId="2" fillId="0" borderId="64" xfId="0" applyFont="1" applyBorder="1" applyAlignment="1">
      <alignment vertical="center" wrapText="1"/>
    </xf>
    <xf numFmtId="0" fontId="8" fillId="2" borderId="67" xfId="0" applyFont="1" applyFill="1" applyBorder="1" applyAlignment="1">
      <alignment vertical="center" wrapText="1"/>
    </xf>
    <xf numFmtId="0" fontId="0" fillId="5" borderId="0" xfId="0" applyFill="1" applyAlignment="1">
      <alignment vertical="center"/>
    </xf>
    <xf numFmtId="0" fontId="8" fillId="2" borderId="77" xfId="0" applyFont="1" applyFill="1" applyBorder="1" applyAlignment="1">
      <alignment vertical="center" wrapText="1"/>
    </xf>
    <xf numFmtId="0" fontId="55" fillId="9" borderId="98" xfId="0" applyFont="1" applyFill="1" applyBorder="1" applyAlignment="1">
      <alignment vertical="center"/>
    </xf>
    <xf numFmtId="0" fontId="8" fillId="0" borderId="77" xfId="0" applyFont="1" applyBorder="1" applyAlignment="1">
      <alignment vertical="center" wrapText="1"/>
    </xf>
    <xf numFmtId="0" fontId="8" fillId="2" borderId="0" xfId="0" applyFont="1" applyFill="1" applyAlignment="1">
      <alignment vertical="center" wrapText="1"/>
    </xf>
    <xf numFmtId="0" fontId="15" fillId="2" borderId="71" xfId="0" applyFont="1" applyFill="1" applyBorder="1" applyAlignment="1">
      <alignment vertical="center" wrapText="1"/>
    </xf>
    <xf numFmtId="0" fontId="55" fillId="0" borderId="0" xfId="0" applyFont="1" applyAlignment="1">
      <alignment vertical="center" wrapText="1"/>
    </xf>
    <xf numFmtId="0" fontId="8" fillId="2" borderId="67" xfId="0" applyFont="1" applyFill="1" applyBorder="1" applyAlignment="1">
      <alignment horizontal="center" vertical="center" wrapText="1"/>
    </xf>
    <xf numFmtId="0" fontId="0" fillId="2" borderId="82" xfId="0" applyFill="1" applyBorder="1" applyAlignment="1">
      <alignment horizontal="center" vertical="center"/>
    </xf>
    <xf numFmtId="0" fontId="0" fillId="0" borderId="82" xfId="0" applyBorder="1" applyAlignment="1">
      <alignment horizontal="center" vertical="center"/>
    </xf>
    <xf numFmtId="0" fontId="0" fillId="0" borderId="67" xfId="0" applyBorder="1" applyAlignment="1">
      <alignment horizontal="center" vertical="center"/>
    </xf>
    <xf numFmtId="0" fontId="8" fillId="2" borderId="66" xfId="0" applyFont="1" applyFill="1" applyBorder="1" applyAlignment="1">
      <alignment vertical="center" wrapText="1"/>
    </xf>
    <xf numFmtId="0" fontId="54" fillId="6" borderId="0" xfId="0" applyFont="1" applyFill="1" applyAlignment="1">
      <alignment vertical="center"/>
    </xf>
    <xf numFmtId="0" fontId="13" fillId="2" borderId="60" xfId="0" applyFont="1" applyFill="1" applyBorder="1" applyAlignment="1">
      <alignment horizontal="center" vertical="center"/>
    </xf>
    <xf numFmtId="0" fontId="13" fillId="2" borderId="32" xfId="0" applyFont="1" applyFill="1" applyBorder="1" applyAlignment="1">
      <alignment horizontal="center" vertical="center"/>
    </xf>
    <xf numFmtId="0" fontId="7" fillId="5" borderId="139" xfId="0" applyFont="1" applyFill="1" applyBorder="1" applyAlignment="1">
      <alignment horizontal="left" vertical="center" wrapText="1"/>
    </xf>
    <xf numFmtId="0" fontId="13" fillId="2" borderId="139" xfId="0" applyFont="1" applyFill="1" applyBorder="1" applyAlignment="1">
      <alignment horizontal="center" vertical="center"/>
    </xf>
    <xf numFmtId="0" fontId="13" fillId="2" borderId="57" xfId="0" applyFont="1" applyFill="1" applyBorder="1" applyAlignment="1">
      <alignment horizontal="center" vertical="center"/>
    </xf>
    <xf numFmtId="173" fontId="12" fillId="0" borderId="0" xfId="0" applyNumberFormat="1" applyFont="1" applyAlignment="1">
      <alignment horizontal="center" vertical="center" wrapText="1"/>
    </xf>
    <xf numFmtId="173" fontId="12" fillId="0" borderId="19" xfId="0" applyNumberFormat="1" applyFont="1" applyBorder="1" applyAlignment="1">
      <alignment horizontal="center" vertical="center" wrapText="1"/>
    </xf>
    <xf numFmtId="0" fontId="30" fillId="0" borderId="70" xfId="0" applyFont="1" applyBorder="1" applyAlignment="1">
      <alignment vertical="center"/>
    </xf>
    <xf numFmtId="0" fontId="7" fillId="0" borderId="69" xfId="0" applyFont="1" applyBorder="1" applyAlignment="1">
      <alignment vertical="center"/>
    </xf>
    <xf numFmtId="0" fontId="30" fillId="0" borderId="69" xfId="0" applyFont="1" applyBorder="1" applyAlignment="1">
      <alignment vertical="center"/>
    </xf>
    <xf numFmtId="0" fontId="38" fillId="0" borderId="69" xfId="0" applyFont="1" applyBorder="1" applyAlignment="1">
      <alignment vertical="center"/>
    </xf>
    <xf numFmtId="0" fontId="30" fillId="0" borderId="69" xfId="0" applyFont="1" applyBorder="1" applyAlignment="1">
      <alignment horizontal="center" vertical="center"/>
    </xf>
    <xf numFmtId="0" fontId="7" fillId="0" borderId="70" xfId="0" applyFont="1" applyBorder="1" applyAlignment="1">
      <alignment vertical="center"/>
    </xf>
    <xf numFmtId="0" fontId="7" fillId="0" borderId="70" xfId="0" applyFont="1" applyBorder="1" applyAlignment="1">
      <alignment horizontal="center" vertical="center"/>
    </xf>
    <xf numFmtId="0" fontId="30" fillId="0" borderId="70" xfId="0" applyFont="1" applyBorder="1" applyAlignment="1">
      <alignment horizontal="center" vertical="center"/>
    </xf>
    <xf numFmtId="0" fontId="30" fillId="0" borderId="70" xfId="0" applyFont="1" applyBorder="1" applyAlignment="1">
      <alignment vertical="center" wrapText="1"/>
    </xf>
    <xf numFmtId="0" fontId="76" fillId="0" borderId="69" xfId="0" applyFont="1" applyBorder="1" applyAlignment="1">
      <alignment vertical="center"/>
    </xf>
    <xf numFmtId="0" fontId="30" fillId="0" borderId="69" xfId="0" applyFont="1" applyBorder="1" applyAlignment="1">
      <alignment vertical="center" wrapText="1"/>
    </xf>
    <xf numFmtId="0" fontId="38" fillId="0" borderId="64" xfId="0" applyFont="1" applyBorder="1" applyAlignment="1">
      <alignment vertical="center"/>
    </xf>
    <xf numFmtId="0" fontId="38" fillId="0" borderId="63" xfId="0" applyFont="1" applyBorder="1" applyAlignment="1">
      <alignment vertical="center"/>
    </xf>
    <xf numFmtId="0" fontId="7" fillId="0" borderId="63" xfId="0" applyFont="1" applyBorder="1" applyAlignment="1">
      <alignment vertical="center"/>
    </xf>
    <xf numFmtId="0" fontId="12" fillId="0" borderId="69" xfId="0" applyFont="1" applyBorder="1" applyAlignment="1">
      <alignment vertical="center"/>
    </xf>
    <xf numFmtId="0" fontId="12" fillId="0" borderId="69" xfId="0" applyFont="1" applyBorder="1" applyAlignment="1">
      <alignment horizontal="center" vertical="center"/>
    </xf>
    <xf numFmtId="0" fontId="12" fillId="0" borderId="69" xfId="0" applyFont="1" applyBorder="1" applyAlignment="1">
      <alignment vertical="center" wrapText="1"/>
    </xf>
    <xf numFmtId="0" fontId="12" fillId="0" borderId="61" xfId="0" applyFont="1" applyBorder="1" applyAlignment="1">
      <alignment vertical="top"/>
    </xf>
    <xf numFmtId="0" fontId="12" fillId="0" borderId="69" xfId="0" applyFont="1" applyBorder="1" applyAlignment="1">
      <alignment vertical="top"/>
    </xf>
    <xf numFmtId="0" fontId="38" fillId="0" borderId="63" xfId="0" applyFont="1" applyBorder="1"/>
    <xf numFmtId="0" fontId="0" fillId="0" borderId="70" xfId="0" applyBorder="1" applyAlignment="1">
      <alignment horizontal="center"/>
    </xf>
    <xf numFmtId="0" fontId="25" fillId="0" borderId="70" xfId="0" applyFont="1" applyBorder="1" applyAlignment="1">
      <alignment horizontal="left" vertical="center"/>
    </xf>
    <xf numFmtId="0" fontId="52" fillId="0" borderId="69" xfId="0" applyFont="1" applyBorder="1" applyAlignment="1">
      <alignment vertical="center"/>
    </xf>
    <xf numFmtId="0" fontId="0" fillId="0" borderId="69" xfId="0" applyBorder="1" applyAlignment="1">
      <alignment vertical="center"/>
    </xf>
    <xf numFmtId="0" fontId="9" fillId="0" borderId="70" xfId="0" applyFont="1" applyBorder="1" applyAlignment="1">
      <alignment vertical="center"/>
    </xf>
    <xf numFmtId="0" fontId="0" fillId="0" borderId="27" xfId="0" applyBorder="1" applyAlignment="1">
      <alignment vertical="center"/>
    </xf>
    <xf numFmtId="0" fontId="12" fillId="0" borderId="14" xfId="0" applyFont="1" applyBorder="1" applyAlignment="1">
      <alignment vertical="center"/>
    </xf>
    <xf numFmtId="0" fontId="0" fillId="0" borderId="14" xfId="0" applyBorder="1" applyAlignment="1">
      <alignment horizontal="left" vertical="center"/>
    </xf>
    <xf numFmtId="0" fontId="0" fillId="0" borderId="8" xfId="0" applyBorder="1" applyAlignment="1">
      <alignment vertical="top"/>
    </xf>
    <xf numFmtId="0" fontId="9" fillId="0" borderId="4" xfId="0" applyFont="1" applyBorder="1" applyAlignment="1">
      <alignment vertical="center"/>
    </xf>
    <xf numFmtId="0" fontId="0" fillId="0" borderId="8" xfId="0" applyBorder="1" applyAlignment="1">
      <alignment vertical="center"/>
    </xf>
    <xf numFmtId="0" fontId="25" fillId="0" borderId="4" xfId="0" applyFont="1" applyBorder="1" applyAlignment="1">
      <alignment horizontal="left" vertical="center"/>
    </xf>
    <xf numFmtId="0" fontId="15" fillId="0" borderId="77" xfId="0" applyFont="1" applyBorder="1" applyAlignment="1">
      <alignment vertical="center" wrapText="1"/>
    </xf>
    <xf numFmtId="0" fontId="15" fillId="0" borderId="66" xfId="0" applyFont="1" applyBorder="1" applyAlignment="1">
      <alignment vertical="center" wrapText="1"/>
    </xf>
    <xf numFmtId="0" fontId="0" fillId="0" borderId="70" xfId="0" applyBorder="1" applyAlignment="1">
      <alignment vertical="center" wrapText="1"/>
    </xf>
    <xf numFmtId="0" fontId="0" fillId="0" borderId="70" xfId="0" applyBorder="1" applyAlignment="1">
      <alignment horizontal="center" vertical="center" wrapText="1"/>
    </xf>
    <xf numFmtId="0" fontId="0" fillId="0" borderId="70" xfId="0" applyBorder="1" applyAlignment="1">
      <alignment horizontal="left" vertical="center"/>
    </xf>
    <xf numFmtId="0" fontId="11" fillId="0" borderId="19" xfId="0" applyFont="1" applyBorder="1" applyAlignment="1">
      <alignment horizontal="left" vertical="center" wrapText="1"/>
    </xf>
    <xf numFmtId="0" fontId="109" fillId="0" borderId="0" xfId="0" applyFont="1" applyAlignment="1">
      <alignment vertical="center"/>
    </xf>
    <xf numFmtId="0" fontId="39" fillId="5" borderId="0" xfId="0" applyFont="1" applyFill="1" applyAlignment="1">
      <alignment vertical="center"/>
    </xf>
    <xf numFmtId="0" fontId="5" fillId="5" borderId="0" xfId="0" applyFont="1" applyFill="1" applyAlignment="1">
      <alignment vertical="center"/>
    </xf>
    <xf numFmtId="0" fontId="84" fillId="5" borderId="0" xfId="3" applyFont="1" applyFill="1" applyAlignment="1">
      <alignment vertical="center"/>
    </xf>
    <xf numFmtId="0" fontId="84" fillId="5" borderId="0" xfId="0" applyFont="1" applyFill="1" applyAlignment="1">
      <alignment vertical="center"/>
    </xf>
    <xf numFmtId="0" fontId="80" fillId="5" borderId="0" xfId="0" applyFont="1" applyFill="1" applyAlignment="1">
      <alignment vertical="center"/>
    </xf>
    <xf numFmtId="0" fontId="39" fillId="5" borderId="0" xfId="3" applyFont="1" applyFill="1" applyAlignment="1">
      <alignment vertical="center"/>
    </xf>
    <xf numFmtId="0" fontId="85" fillId="5" borderId="0" xfId="0" applyFont="1" applyFill="1" applyAlignment="1">
      <alignment vertical="center"/>
    </xf>
    <xf numFmtId="0" fontId="73" fillId="5" borderId="0" xfId="0" applyFont="1" applyFill="1" applyAlignment="1">
      <alignment vertical="center"/>
    </xf>
    <xf numFmtId="170" fontId="12" fillId="0" borderId="0" xfId="0" applyNumberFormat="1" applyFont="1" applyAlignment="1">
      <alignment horizontal="center" vertical="center"/>
    </xf>
    <xf numFmtId="170" fontId="12" fillId="0" borderId="19" xfId="0" applyNumberFormat="1" applyFont="1" applyBorder="1" applyAlignment="1">
      <alignment horizontal="center" vertical="center"/>
    </xf>
    <xf numFmtId="170" fontId="26" fillId="0" borderId="0" xfId="0" applyNumberFormat="1" applyFont="1" applyAlignment="1">
      <alignment horizontal="center" vertical="center"/>
    </xf>
    <xf numFmtId="9" fontId="13" fillId="6" borderId="0" xfId="0" applyNumberFormat="1" applyFont="1" applyFill="1" applyAlignment="1">
      <alignment horizontal="center" vertical="center"/>
    </xf>
    <xf numFmtId="9" fontId="13" fillId="6" borderId="19" xfId="0" applyNumberFormat="1" applyFont="1" applyFill="1" applyBorder="1" applyAlignment="1">
      <alignment horizontal="center" vertical="center"/>
    </xf>
    <xf numFmtId="9" fontId="13" fillId="0" borderId="0" xfId="0" applyNumberFormat="1" applyFont="1" applyAlignment="1">
      <alignment horizontal="center" vertical="center"/>
    </xf>
    <xf numFmtId="9" fontId="13" fillId="2" borderId="0" xfId="0" applyNumberFormat="1" applyFont="1" applyFill="1" applyAlignment="1">
      <alignment horizontal="center" vertical="center"/>
    </xf>
    <xf numFmtId="9" fontId="13" fillId="2" borderId="19" xfId="0" applyNumberFormat="1" applyFont="1" applyFill="1" applyBorder="1" applyAlignment="1">
      <alignment horizontal="center" vertical="center"/>
    </xf>
    <xf numFmtId="9" fontId="13" fillId="0" borderId="127" xfId="0" applyNumberFormat="1" applyFont="1" applyBorder="1" applyAlignment="1">
      <alignment horizontal="center" vertical="center"/>
    </xf>
    <xf numFmtId="9" fontId="13" fillId="6" borderId="128" xfId="0" applyNumberFormat="1" applyFont="1" applyFill="1" applyBorder="1" applyAlignment="1">
      <alignment horizontal="center" vertical="center"/>
    </xf>
    <xf numFmtId="9" fontId="13" fillId="0" borderId="40" xfId="0" applyNumberFormat="1" applyFont="1" applyBorder="1" applyAlignment="1">
      <alignment horizontal="center" vertical="center" wrapText="1"/>
    </xf>
    <xf numFmtId="9" fontId="13" fillId="0" borderId="40" xfId="0" applyNumberFormat="1" applyFont="1" applyBorder="1" applyAlignment="1">
      <alignment horizontal="center" vertical="center"/>
    </xf>
    <xf numFmtId="9" fontId="13" fillId="2" borderId="40" xfId="0" applyNumberFormat="1" applyFont="1" applyFill="1" applyBorder="1" applyAlignment="1">
      <alignment horizontal="center" vertical="center"/>
    </xf>
    <xf numFmtId="9" fontId="13" fillId="2" borderId="38" xfId="0" applyNumberFormat="1" applyFont="1" applyFill="1" applyBorder="1" applyAlignment="1">
      <alignment horizontal="center" vertical="center"/>
    </xf>
    <xf numFmtId="9" fontId="11" fillId="0" borderId="0" xfId="0" applyNumberFormat="1" applyFont="1" applyAlignment="1">
      <alignment horizontal="center" vertical="center" wrapText="1"/>
    </xf>
    <xf numFmtId="9" fontId="11" fillId="0" borderId="0" xfId="0" applyNumberFormat="1" applyFont="1" applyAlignment="1">
      <alignment horizontal="center" vertical="center"/>
    </xf>
    <xf numFmtId="9" fontId="11" fillId="2" borderId="0" xfId="0" applyNumberFormat="1" applyFont="1" applyFill="1" applyAlignment="1">
      <alignment horizontal="center" vertical="center"/>
    </xf>
    <xf numFmtId="9" fontId="11" fillId="0" borderId="19" xfId="0" applyNumberFormat="1" applyFont="1" applyBorder="1" applyAlignment="1">
      <alignment horizontal="center" vertical="center" wrapText="1"/>
    </xf>
    <xf numFmtId="9" fontId="11" fillId="0" borderId="19" xfId="0" applyNumberFormat="1" applyFont="1" applyBorder="1" applyAlignment="1">
      <alignment horizontal="center" vertical="center"/>
    </xf>
    <xf numFmtId="9" fontId="11" fillId="2" borderId="19" xfId="0" applyNumberFormat="1" applyFont="1" applyFill="1" applyBorder="1" applyAlignment="1">
      <alignment horizontal="center" vertical="center"/>
    </xf>
    <xf numFmtId="9" fontId="11" fillId="2" borderId="38" xfId="0" applyNumberFormat="1" applyFont="1" applyFill="1" applyBorder="1" applyAlignment="1">
      <alignment horizontal="center" vertical="center"/>
    </xf>
    <xf numFmtId="0" fontId="26" fillId="0" borderId="38" xfId="0" applyFont="1" applyBorder="1" applyAlignment="1">
      <alignment horizontal="left" vertical="center"/>
    </xf>
    <xf numFmtId="164" fontId="11" fillId="0" borderId="38" xfId="0" applyNumberFormat="1" applyFont="1" applyBorder="1" applyAlignment="1">
      <alignment horizontal="center" vertical="center"/>
    </xf>
    <xf numFmtId="164" fontId="11" fillId="6" borderId="38" xfId="0" applyNumberFormat="1" applyFont="1" applyFill="1" applyBorder="1" applyAlignment="1">
      <alignment horizontal="center" vertical="center"/>
    </xf>
    <xf numFmtId="3" fontId="31" fillId="2" borderId="0" xfId="0" applyNumberFormat="1" applyFont="1" applyFill="1" applyAlignment="1">
      <alignment horizontal="center" vertical="center"/>
    </xf>
    <xf numFmtId="2" fontId="12" fillId="0" borderId="88" xfId="0" applyNumberFormat="1" applyFont="1" applyBorder="1" applyAlignment="1">
      <alignment horizontal="center" vertical="center"/>
    </xf>
    <xf numFmtId="170" fontId="26" fillId="0" borderId="80" xfId="0" applyNumberFormat="1" applyFont="1" applyBorder="1" applyAlignment="1">
      <alignment horizontal="center" vertical="center"/>
    </xf>
    <xf numFmtId="171" fontId="12" fillId="0" borderId="80" xfId="0" applyNumberFormat="1" applyFont="1" applyBorder="1" applyAlignment="1">
      <alignment horizontal="center" vertical="center" wrapText="1" indent="1"/>
    </xf>
    <xf numFmtId="171" fontId="12" fillId="0" borderId="88" xfId="0" applyNumberFormat="1" applyFont="1" applyBorder="1" applyAlignment="1">
      <alignment horizontal="center" vertical="center" wrapText="1" indent="1"/>
    </xf>
    <xf numFmtId="171" fontId="26" fillId="0" borderId="88" xfId="0" applyNumberFormat="1" applyFont="1" applyBorder="1" applyAlignment="1">
      <alignment horizontal="center" vertical="center" wrapText="1" indent="1"/>
    </xf>
    <xf numFmtId="9" fontId="31" fillId="0" borderId="19" xfId="4" applyFont="1" applyBorder="1" applyAlignment="1">
      <alignment horizontal="center" vertical="center" indent="1"/>
    </xf>
    <xf numFmtId="0" fontId="87" fillId="0" borderId="69" xfId="0" applyFont="1" applyBorder="1" applyAlignment="1">
      <alignment horizontal="left" vertical="center" wrapText="1"/>
    </xf>
    <xf numFmtId="164" fontId="12" fillId="0" borderId="19" xfId="0" applyNumberFormat="1" applyFont="1" applyBorder="1" applyAlignment="1">
      <alignment horizontal="center" vertical="center" indent="1"/>
    </xf>
    <xf numFmtId="164" fontId="12" fillId="0" borderId="109" xfId="0" applyNumberFormat="1" applyFont="1" applyBorder="1" applyAlignment="1">
      <alignment horizontal="center" vertical="center" indent="1"/>
    </xf>
    <xf numFmtId="170" fontId="12" fillId="0" borderId="109" xfId="0" applyNumberFormat="1" applyFont="1" applyBorder="1" applyAlignment="1">
      <alignment horizontal="center" vertical="center" indent="1"/>
    </xf>
    <xf numFmtId="0" fontId="12" fillId="0" borderId="84" xfId="0" applyFont="1" applyBorder="1" applyAlignment="1">
      <alignment vertical="top" wrapText="1"/>
    </xf>
    <xf numFmtId="0" fontId="31" fillId="0" borderId="11" xfId="0" applyFont="1" applyBorder="1" applyAlignment="1">
      <alignment horizontal="left" vertical="center" wrapText="1"/>
    </xf>
    <xf numFmtId="0" fontId="31" fillId="0" borderId="7" xfId="0" applyFont="1" applyBorder="1" applyAlignment="1">
      <alignment horizontal="left" vertical="center" wrapText="1"/>
    </xf>
    <xf numFmtId="168" fontId="13" fillId="0" borderId="38" xfId="0" applyNumberFormat="1" applyFont="1" applyBorder="1" applyAlignment="1">
      <alignment horizontal="center" vertical="center" wrapText="1"/>
    </xf>
    <xf numFmtId="168" fontId="13" fillId="0" borderId="0" xfId="0" applyNumberFormat="1" applyFont="1" applyAlignment="1">
      <alignment horizontal="center" vertical="center" wrapText="1"/>
    </xf>
    <xf numFmtId="165" fontId="11" fillId="0" borderId="19" xfId="0" applyNumberFormat="1" applyFont="1" applyBorder="1" applyAlignment="1">
      <alignment horizontal="center" vertical="center"/>
    </xf>
    <xf numFmtId="164" fontId="11" fillId="0" borderId="19" xfId="0" applyNumberFormat="1" applyFont="1" applyBorder="1" applyAlignment="1">
      <alignment horizontal="center" vertical="center"/>
    </xf>
    <xf numFmtId="164" fontId="11" fillId="0" borderId="19" xfId="0" applyNumberFormat="1" applyFont="1" applyBorder="1" applyAlignment="1">
      <alignment horizontal="center" vertical="center" wrapText="1"/>
    </xf>
    <xf numFmtId="168" fontId="11" fillId="0" borderId="19" xfId="0" applyNumberFormat="1" applyFont="1" applyBorder="1" applyAlignment="1">
      <alignment horizontal="center" vertical="center" wrapText="1"/>
    </xf>
    <xf numFmtId="168" fontId="13" fillId="0" borderId="40" xfId="0" applyNumberFormat="1" applyFont="1" applyBorder="1" applyAlignment="1">
      <alignment horizontal="center" vertical="center" wrapText="1"/>
    </xf>
    <xf numFmtId="0" fontId="7" fillId="4" borderId="105" xfId="0" applyFont="1" applyFill="1" applyBorder="1" applyAlignment="1">
      <alignment horizontal="left" vertical="center" wrapText="1"/>
    </xf>
    <xf numFmtId="0" fontId="31" fillId="0" borderId="141" xfId="0" applyFont="1" applyBorder="1" applyAlignment="1">
      <alignment horizontal="left" vertical="center" wrapText="1"/>
    </xf>
    <xf numFmtId="0" fontId="31" fillId="0" borderId="110" xfId="0" applyFont="1" applyBorder="1" applyAlignment="1">
      <alignment horizontal="left" vertical="center" wrapText="1"/>
    </xf>
    <xf numFmtId="2" fontId="31" fillId="0" borderId="38" xfId="0" applyNumberFormat="1" applyFont="1" applyBorder="1" applyAlignment="1">
      <alignment horizontal="center" vertical="center" wrapText="1"/>
    </xf>
    <xf numFmtId="2" fontId="31" fillId="0" borderId="19" xfId="0" applyNumberFormat="1" applyFont="1" applyBorder="1" applyAlignment="1">
      <alignment horizontal="center" vertical="center" wrapText="1"/>
    </xf>
    <xf numFmtId="164" fontId="31" fillId="0" borderId="19" xfId="0" applyNumberFormat="1" applyFont="1" applyBorder="1" applyAlignment="1">
      <alignment horizontal="center" vertical="center" wrapText="1"/>
    </xf>
    <xf numFmtId="0" fontId="0" fillId="0" borderId="25" xfId="0" applyBorder="1" applyAlignment="1">
      <alignment vertical="center"/>
    </xf>
    <xf numFmtId="0" fontId="17" fillId="5" borderId="10" xfId="0" applyFont="1" applyFill="1" applyBorder="1" applyAlignment="1">
      <alignment horizontal="left" vertical="center"/>
    </xf>
    <xf numFmtId="0" fontId="2" fillId="2" borderId="1" xfId="0" applyFont="1" applyFill="1" applyBorder="1" applyAlignment="1">
      <alignment vertical="center" wrapText="1"/>
    </xf>
    <xf numFmtId="0" fontId="2" fillId="2" borderId="22" xfId="0" applyFont="1" applyFill="1" applyBorder="1" applyAlignment="1">
      <alignment vertical="center" wrapText="1"/>
    </xf>
    <xf numFmtId="1" fontId="0" fillId="2" borderId="1" xfId="0" applyNumberFormat="1" applyFill="1" applyBorder="1" applyAlignment="1">
      <alignment vertical="center"/>
    </xf>
    <xf numFmtId="3" fontId="13" fillId="0" borderId="40" xfId="0" applyNumberFormat="1" applyFont="1" applyBorder="1" applyAlignment="1">
      <alignment horizontal="center" vertical="center"/>
    </xf>
    <xf numFmtId="0" fontId="2" fillId="0" borderId="3" xfId="0" applyFont="1" applyBorder="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6" xfId="0" applyFont="1" applyFill="1" applyBorder="1" applyAlignment="1">
      <alignment vertical="center"/>
    </xf>
    <xf numFmtId="0" fontId="13" fillId="2" borderId="1" xfId="0" applyFont="1" applyFill="1" applyBorder="1" applyAlignment="1">
      <alignment vertical="center"/>
    </xf>
    <xf numFmtId="0" fontId="2" fillId="2" borderId="1" xfId="0" applyFont="1" applyFill="1" applyBorder="1" applyAlignment="1">
      <alignment vertical="center"/>
    </xf>
    <xf numFmtId="0" fontId="13" fillId="2" borderId="1" xfId="0" applyFont="1" applyFill="1" applyBorder="1" applyAlignment="1">
      <alignment vertical="center" textRotation="90" wrapText="1"/>
    </xf>
    <xf numFmtId="0" fontId="13" fillId="2" borderId="3" xfId="0" applyFont="1" applyFill="1" applyBorder="1" applyAlignment="1">
      <alignment vertical="center" textRotation="90" wrapText="1"/>
    </xf>
    <xf numFmtId="0" fontId="12" fillId="0" borderId="108" xfId="0" applyFont="1" applyBorder="1" applyAlignment="1">
      <alignment horizontal="center" vertical="center" wrapText="1"/>
    </xf>
    <xf numFmtId="0" fontId="26" fillId="0" borderId="108" xfId="0" applyFont="1" applyBorder="1" applyAlignment="1">
      <alignment horizontal="center" vertical="center" wrapText="1"/>
    </xf>
    <xf numFmtId="2" fontId="26" fillId="0" borderId="19"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9" fillId="5" borderId="10" xfId="0" applyFont="1" applyFill="1" applyBorder="1" applyAlignment="1">
      <alignment vertical="center"/>
    </xf>
    <xf numFmtId="2" fontId="12" fillId="0" borderId="19" xfId="0" applyNumberFormat="1" applyFont="1" applyBorder="1" applyAlignment="1">
      <alignment horizontal="center" vertical="center" wrapText="1"/>
    </xf>
    <xf numFmtId="0" fontId="12" fillId="0" borderId="107" xfId="0" applyFont="1" applyBorder="1" applyAlignment="1">
      <alignment horizontal="center" vertical="center" wrapText="1"/>
    </xf>
    <xf numFmtId="0" fontId="26" fillId="0" borderId="107" xfId="0" applyFont="1" applyBorder="1" applyAlignment="1">
      <alignment horizontal="center" vertical="center" wrapText="1"/>
    </xf>
    <xf numFmtId="0" fontId="9" fillId="2" borderId="2" xfId="0" applyFont="1" applyFill="1" applyBorder="1" applyAlignment="1">
      <alignment vertical="center"/>
    </xf>
    <xf numFmtId="0" fontId="2" fillId="2" borderId="6" xfId="0" applyFont="1" applyFill="1" applyBorder="1" applyAlignment="1">
      <alignment vertical="center" wrapText="1"/>
    </xf>
    <xf numFmtId="0" fontId="13" fillId="2" borderId="15"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0" fillId="2" borderId="3" xfId="0" applyFill="1" applyBorder="1" applyAlignment="1">
      <alignment vertical="center" wrapText="1"/>
    </xf>
    <xf numFmtId="170" fontId="13" fillId="0" borderId="11" xfId="0" applyNumberFormat="1" applyFont="1" applyBorder="1" applyAlignment="1">
      <alignment horizontal="center" vertical="center" wrapText="1"/>
    </xf>
    <xf numFmtId="170" fontId="13" fillId="2" borderId="11" xfId="0" applyNumberFormat="1" applyFont="1" applyFill="1" applyBorder="1" applyAlignment="1">
      <alignment horizontal="center" vertical="center" wrapText="1"/>
    </xf>
    <xf numFmtId="0" fontId="106" fillId="0" borderId="3" xfId="0" applyFont="1" applyBorder="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0" fontId="96" fillId="0" borderId="0" xfId="0" applyFont="1" applyAlignment="1">
      <alignment vertical="center"/>
    </xf>
    <xf numFmtId="0" fontId="7" fillId="2" borderId="0" xfId="0" applyFont="1" applyFill="1" applyAlignment="1">
      <alignment horizontal="left" vertical="center"/>
    </xf>
    <xf numFmtId="168" fontId="12" fillId="0" borderId="19" xfId="0" applyNumberFormat="1" applyFont="1" applyBorder="1" applyAlignment="1">
      <alignment horizontal="center" vertical="center" wrapText="1"/>
    </xf>
    <xf numFmtId="0" fontId="12" fillId="0" borderId="9" xfId="0" applyFont="1" applyBorder="1" applyAlignment="1">
      <alignment vertical="center" wrapText="1"/>
    </xf>
    <xf numFmtId="0" fontId="7" fillId="4" borderId="16" xfId="0" applyFont="1" applyFill="1" applyBorder="1" applyAlignment="1">
      <alignment horizontal="center" vertical="center"/>
    </xf>
    <xf numFmtId="0" fontId="13" fillId="0" borderId="11" xfId="0" applyFont="1" applyBorder="1" applyAlignment="1">
      <alignment horizontal="center" vertical="center"/>
    </xf>
    <xf numFmtId="0" fontId="0" fillId="0" borderId="5" xfId="0" applyBorder="1" applyAlignment="1">
      <alignment horizontal="center" vertical="center"/>
    </xf>
    <xf numFmtId="0" fontId="45" fillId="0" borderId="0" xfId="0" applyFont="1" applyAlignment="1">
      <alignment vertical="center"/>
    </xf>
    <xf numFmtId="164" fontId="26" fillId="0" borderId="0" xfId="0" applyNumberFormat="1" applyFont="1" applyAlignment="1">
      <alignment horizontal="center" vertical="center" wrapText="1"/>
    </xf>
    <xf numFmtId="164" fontId="12" fillId="2" borderId="19" xfId="0" applyNumberFormat="1" applyFont="1" applyFill="1" applyBorder="1" applyAlignment="1">
      <alignment horizontal="center" vertical="center"/>
    </xf>
    <xf numFmtId="164" fontId="12" fillId="2" borderId="0" xfId="0" applyNumberFormat="1" applyFont="1" applyFill="1" applyAlignment="1">
      <alignment horizontal="center" vertical="center" wrapText="1"/>
    </xf>
    <xf numFmtId="164" fontId="12" fillId="2" borderId="19" xfId="0" applyNumberFormat="1" applyFont="1" applyFill="1" applyBorder="1" applyAlignment="1">
      <alignment horizontal="center" vertical="center" wrapText="1"/>
    </xf>
    <xf numFmtId="0" fontId="11" fillId="0" borderId="38" xfId="0" applyFont="1" applyBorder="1" applyAlignment="1">
      <alignment horizontal="left" vertical="center" wrapText="1"/>
    </xf>
    <xf numFmtId="0" fontId="26" fillId="0" borderId="38" xfId="0" applyFont="1" applyBorder="1" applyAlignment="1">
      <alignment horizontal="center" vertical="center" wrapText="1"/>
    </xf>
    <xf numFmtId="164" fontId="26" fillId="2" borderId="38" xfId="0" applyNumberFormat="1" applyFont="1" applyFill="1" applyBorder="1" applyAlignment="1">
      <alignment horizontal="center" vertical="center" wrapText="1"/>
    </xf>
    <xf numFmtId="0" fontId="0" fillId="2" borderId="23" xfId="0" applyFill="1" applyBorder="1" applyAlignment="1">
      <alignment vertical="center"/>
    </xf>
    <xf numFmtId="0" fontId="7" fillId="4" borderId="28" xfId="0" applyFont="1" applyFill="1" applyBorder="1" applyAlignment="1">
      <alignment vertical="center"/>
    </xf>
    <xf numFmtId="170" fontId="13" fillId="0" borderId="11" xfId="0" applyNumberFormat="1" applyFont="1" applyBorder="1" applyAlignment="1">
      <alignment horizontal="center" vertical="center"/>
    </xf>
    <xf numFmtId="0" fontId="69" fillId="2"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2" fillId="2" borderId="25" xfId="0" applyFont="1" applyFill="1" applyBorder="1" applyAlignment="1">
      <alignment vertical="center"/>
    </xf>
    <xf numFmtId="0" fontId="12" fillId="2" borderId="31" xfId="0" applyFont="1" applyFill="1" applyBorder="1" applyAlignment="1">
      <alignment horizontal="center" vertical="center"/>
    </xf>
    <xf numFmtId="0" fontId="0" fillId="2" borderId="27" xfId="0" applyFill="1" applyBorder="1" applyAlignment="1">
      <alignment vertical="center"/>
    </xf>
    <xf numFmtId="0" fontId="0" fillId="2" borderId="15" xfId="0" applyFill="1" applyBorder="1" applyAlignment="1">
      <alignment vertical="center"/>
    </xf>
    <xf numFmtId="168" fontId="12" fillId="0" borderId="0" xfId="0" applyNumberFormat="1" applyFont="1" applyAlignment="1">
      <alignment horizontal="center" vertical="center" wrapText="1"/>
    </xf>
    <xf numFmtId="168" fontId="12" fillId="0" borderId="40" xfId="0" applyNumberFormat="1" applyFont="1" applyBorder="1" applyAlignment="1">
      <alignment horizontal="center" vertical="center" wrapText="1"/>
    </xf>
    <xf numFmtId="168" fontId="12" fillId="2" borderId="19" xfId="0" applyNumberFormat="1" applyFont="1" applyFill="1" applyBorder="1" applyAlignment="1">
      <alignment horizontal="center" vertical="center" wrapText="1"/>
    </xf>
    <xf numFmtId="168" fontId="11" fillId="0" borderId="0" xfId="0" applyNumberFormat="1" applyFont="1" applyAlignment="1">
      <alignment horizontal="center" vertical="center" wrapText="1"/>
    </xf>
    <xf numFmtId="168" fontId="11" fillId="0" borderId="40" xfId="0" applyNumberFormat="1" applyFont="1" applyBorder="1" applyAlignment="1">
      <alignment horizontal="center" vertical="center" wrapText="1"/>
    </xf>
    <xf numFmtId="168" fontId="26" fillId="0" borderId="19" xfId="0" applyNumberFormat="1" applyFont="1" applyBorder="1" applyAlignment="1">
      <alignment horizontal="center" vertical="center" wrapText="1"/>
    </xf>
    <xf numFmtId="168" fontId="26" fillId="2" borderId="0" xfId="0" applyNumberFormat="1" applyFont="1" applyFill="1" applyAlignment="1">
      <alignment horizontal="center" vertical="center" wrapText="1"/>
    </xf>
    <xf numFmtId="168" fontId="26" fillId="2" borderId="40" xfId="0" applyNumberFormat="1" applyFont="1" applyFill="1" applyBorder="1" applyAlignment="1">
      <alignment horizontal="center" vertical="center" wrapText="1"/>
    </xf>
    <xf numFmtId="168" fontId="26" fillId="2" borderId="19" xfId="0" applyNumberFormat="1" applyFont="1" applyFill="1" applyBorder="1" applyAlignment="1">
      <alignment horizontal="center" vertical="center" wrapText="1"/>
    </xf>
    <xf numFmtId="168" fontId="26" fillId="0" borderId="0" xfId="0" applyNumberFormat="1" applyFont="1" applyAlignment="1">
      <alignment horizontal="center" vertical="center" wrapText="1"/>
    </xf>
    <xf numFmtId="168" fontId="26" fillId="0" borderId="40" xfId="0" applyNumberFormat="1" applyFont="1" applyBorder="1" applyAlignment="1">
      <alignment horizontal="center" vertical="center" wrapText="1"/>
    </xf>
    <xf numFmtId="0" fontId="21" fillId="4" borderId="142" xfId="0" applyFont="1" applyFill="1" applyBorder="1" applyAlignment="1">
      <alignment horizontal="center" vertical="center" wrapText="1"/>
    </xf>
    <xf numFmtId="0" fontId="19" fillId="5" borderId="12" xfId="0" applyFont="1" applyFill="1" applyBorder="1" applyAlignment="1">
      <alignment horizontal="center" vertical="center"/>
    </xf>
    <xf numFmtId="0" fontId="9" fillId="0" borderId="4" xfId="0" applyFont="1" applyBorder="1" applyAlignment="1">
      <alignment horizontal="center" vertical="center"/>
    </xf>
    <xf numFmtId="0" fontId="13" fillId="2" borderId="0" xfId="0" applyFont="1" applyFill="1" applyAlignment="1">
      <alignment horizontal="center" vertical="center" wrapText="1"/>
    </xf>
    <xf numFmtId="4" fontId="13" fillId="2" borderId="0" xfId="0" applyNumberFormat="1" applyFont="1" applyFill="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168" fontId="26" fillId="2" borderId="38" xfId="0" applyNumberFormat="1" applyFont="1" applyFill="1" applyBorder="1" applyAlignment="1">
      <alignment horizontal="center" vertical="center" wrapText="1"/>
    </xf>
    <xf numFmtId="0" fontId="12" fillId="0" borderId="29" xfId="0" applyFont="1" applyBorder="1" applyAlignment="1">
      <alignment vertical="center" wrapText="1"/>
    </xf>
    <xf numFmtId="9" fontId="13" fillId="0" borderId="7" xfId="0" applyNumberFormat="1" applyFont="1" applyBorder="1" applyAlignment="1">
      <alignment horizontal="center" vertical="center"/>
    </xf>
    <xf numFmtId="3" fontId="7" fillId="4" borderId="0" xfId="0" applyNumberFormat="1" applyFont="1" applyFill="1" applyAlignment="1">
      <alignment horizontal="center" vertical="center" wrapText="1"/>
    </xf>
    <xf numFmtId="3" fontId="31" fillId="2" borderId="38" xfId="0" applyNumberFormat="1" applyFont="1" applyFill="1" applyBorder="1" applyAlignment="1">
      <alignment horizontal="center" vertical="center"/>
    </xf>
    <xf numFmtId="3" fontId="37" fillId="2" borderId="38" xfId="0" applyNumberFormat="1" applyFont="1" applyFill="1" applyBorder="1" applyAlignment="1">
      <alignment horizontal="center" vertical="center"/>
    </xf>
    <xf numFmtId="3" fontId="13" fillId="2" borderId="38" xfId="0" applyNumberFormat="1" applyFont="1" applyFill="1" applyBorder="1" applyAlignment="1">
      <alignment horizontal="center" vertical="center"/>
    </xf>
    <xf numFmtId="3" fontId="11" fillId="2" borderId="38" xfId="0" applyNumberFormat="1" applyFont="1" applyFill="1" applyBorder="1" applyAlignment="1">
      <alignment horizontal="center" vertical="center"/>
    </xf>
    <xf numFmtId="3" fontId="31" fillId="2" borderId="19" xfId="0" applyNumberFormat="1" applyFont="1" applyFill="1" applyBorder="1" applyAlignment="1">
      <alignment horizontal="center" vertical="center"/>
    </xf>
    <xf numFmtId="3" fontId="37" fillId="2" borderId="19" xfId="0" applyNumberFormat="1" applyFont="1" applyFill="1" applyBorder="1" applyAlignment="1">
      <alignment horizontal="center" vertical="center"/>
    </xf>
    <xf numFmtId="3" fontId="37" fillId="2" borderId="0" xfId="0" applyNumberFormat="1" applyFont="1" applyFill="1" applyAlignment="1">
      <alignment horizontal="center" vertical="center"/>
    </xf>
    <xf numFmtId="3" fontId="13" fillId="0" borderId="0" xfId="0" applyNumberFormat="1" applyFont="1" applyAlignment="1">
      <alignment horizontal="left" vertical="center"/>
    </xf>
    <xf numFmtId="3" fontId="13" fillId="0" borderId="19" xfId="0" applyNumberFormat="1" applyFont="1" applyBorder="1" applyAlignment="1">
      <alignment horizontal="left" vertical="center"/>
    </xf>
    <xf numFmtId="3" fontId="13" fillId="0" borderId="40" xfId="0" applyNumberFormat="1" applyFont="1" applyBorder="1" applyAlignment="1">
      <alignment horizontal="left" vertical="center"/>
    </xf>
    <xf numFmtId="3" fontId="13" fillId="0" borderId="38" xfId="0" applyNumberFormat="1" applyFont="1" applyBorder="1" applyAlignment="1">
      <alignment horizontal="left" vertical="center"/>
    </xf>
    <xf numFmtId="3" fontId="11" fillId="0" borderId="40" xfId="0" applyNumberFormat="1" applyFont="1" applyBorder="1" applyAlignment="1">
      <alignment horizontal="left" vertical="center"/>
    </xf>
    <xf numFmtId="3" fontId="11" fillId="0" borderId="19" xfId="0" applyNumberFormat="1" applyFont="1" applyBorder="1" applyAlignment="1">
      <alignment horizontal="left" vertical="center"/>
    </xf>
    <xf numFmtId="3" fontId="11" fillId="0" borderId="38" xfId="0" applyNumberFormat="1" applyFont="1" applyBorder="1" applyAlignment="1">
      <alignment horizontal="left" vertical="center"/>
    </xf>
    <xf numFmtId="3" fontId="0" fillId="0" borderId="0" xfId="0" applyNumberFormat="1" applyAlignment="1">
      <alignment vertical="center"/>
    </xf>
    <xf numFmtId="3" fontId="0" fillId="2" borderId="0" xfId="0" applyNumberFormat="1" applyFill="1" applyAlignment="1">
      <alignment vertical="center"/>
    </xf>
    <xf numFmtId="3" fontId="0" fillId="2" borderId="6" xfId="0" applyNumberFormat="1" applyFill="1" applyBorder="1" applyAlignment="1">
      <alignment vertical="center"/>
    </xf>
    <xf numFmtId="3" fontId="0" fillId="0" borderId="6" xfId="0" applyNumberFormat="1" applyBorder="1" applyAlignment="1">
      <alignment vertical="center"/>
    </xf>
    <xf numFmtId="3" fontId="0" fillId="2" borderId="23" xfId="0" applyNumberFormat="1" applyFill="1" applyBorder="1" applyAlignment="1">
      <alignment vertical="center"/>
    </xf>
    <xf numFmtId="3" fontId="0" fillId="2" borderId="26" xfId="0" applyNumberFormat="1" applyFill="1" applyBorder="1" applyAlignment="1">
      <alignment vertical="center"/>
    </xf>
    <xf numFmtId="3" fontId="0" fillId="2" borderId="2" xfId="0" applyNumberFormat="1" applyFill="1" applyBorder="1" applyAlignment="1">
      <alignment vertical="center"/>
    </xf>
    <xf numFmtId="3" fontId="0" fillId="2" borderId="3" xfId="0" applyNumberFormat="1" applyFill="1" applyBorder="1" applyAlignment="1">
      <alignment vertical="center"/>
    </xf>
    <xf numFmtId="3" fontId="0" fillId="0" borderId="2" xfId="0" applyNumberFormat="1" applyBorder="1" applyAlignment="1">
      <alignment vertical="center"/>
    </xf>
    <xf numFmtId="3" fontId="0" fillId="0" borderId="3" xfId="0" applyNumberFormat="1" applyBorder="1" applyAlignment="1">
      <alignment vertical="center"/>
    </xf>
    <xf numFmtId="3" fontId="0" fillId="0" borderId="3" xfId="0" applyNumberFormat="1" applyBorder="1" applyAlignment="1">
      <alignment horizontal="center" vertical="center"/>
    </xf>
    <xf numFmtId="0" fontId="47" fillId="0" borderId="0" xfId="0" applyFont="1" applyAlignment="1">
      <alignment horizontal="center" vertical="center" wrapText="1"/>
    </xf>
    <xf numFmtId="3" fontId="7" fillId="4" borderId="142" xfId="0" applyNumberFormat="1" applyFont="1" applyFill="1" applyBorder="1" applyAlignment="1">
      <alignment horizontal="center" vertical="center" wrapText="1"/>
    </xf>
    <xf numFmtId="3" fontId="21" fillId="4" borderId="142" xfId="0" applyNumberFormat="1" applyFont="1" applyFill="1" applyBorder="1" applyAlignment="1">
      <alignment horizontal="center" vertical="center" wrapText="1"/>
    </xf>
    <xf numFmtId="0" fontId="15" fillId="2" borderId="15" xfId="0" applyFont="1" applyFill="1" applyBorder="1" applyAlignment="1">
      <alignment vertical="center" wrapText="1"/>
    </xf>
    <xf numFmtId="0" fontId="15" fillId="2" borderId="5" xfId="0" applyFont="1" applyFill="1" applyBorder="1" applyAlignment="1">
      <alignment vertical="center" wrapText="1"/>
    </xf>
    <xf numFmtId="0" fontId="12" fillId="2" borderId="22" xfId="0" applyFont="1" applyFill="1" applyBorder="1" applyAlignment="1">
      <alignment vertical="center"/>
    </xf>
    <xf numFmtId="0" fontId="12" fillId="0" borderId="22" xfId="0" applyFont="1" applyBorder="1" applyAlignment="1">
      <alignment vertical="center"/>
    </xf>
    <xf numFmtId="0" fontId="12"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2" fontId="7" fillId="4" borderId="0" xfId="0" applyNumberFormat="1" applyFont="1" applyFill="1" applyAlignment="1">
      <alignment horizontal="center" vertical="center" wrapText="1"/>
    </xf>
    <xf numFmtId="0" fontId="0" fillId="2" borderId="9" xfId="0" applyFill="1" applyBorder="1" applyAlignment="1">
      <alignment vertical="center"/>
    </xf>
    <xf numFmtId="0" fontId="0" fillId="0" borderId="26" xfId="0" applyBorder="1" applyAlignment="1">
      <alignment vertical="center"/>
    </xf>
    <xf numFmtId="0" fontId="0" fillId="0" borderId="9" xfId="0" applyBorder="1" applyAlignment="1">
      <alignment vertical="center"/>
    </xf>
    <xf numFmtId="1" fontId="12" fillId="2" borderId="1" xfId="0" applyNumberFormat="1" applyFont="1" applyFill="1" applyBorder="1" applyAlignment="1">
      <alignment vertical="center"/>
    </xf>
    <xf numFmtId="3" fontId="12" fillId="2" borderId="1" xfId="0" applyNumberFormat="1" applyFont="1" applyFill="1" applyBorder="1" applyAlignment="1">
      <alignment vertical="center"/>
    </xf>
    <xf numFmtId="0" fontId="7" fillId="4" borderId="34" xfId="0" applyFont="1" applyFill="1" applyBorder="1" applyAlignment="1">
      <alignment horizontal="right" vertical="center"/>
    </xf>
    <xf numFmtId="0" fontId="13" fillId="2" borderId="15" xfId="0" applyFont="1" applyFill="1" applyBorder="1" applyAlignment="1">
      <alignment vertical="center" wrapText="1"/>
    </xf>
    <xf numFmtId="0" fontId="7" fillId="4" borderId="41" xfId="0" applyFont="1" applyFill="1" applyBorder="1" applyAlignment="1">
      <alignment horizontal="center" vertical="center"/>
    </xf>
    <xf numFmtId="3" fontId="31" fillId="0" borderId="0" xfId="0" applyNumberFormat="1" applyFont="1" applyAlignment="1">
      <alignment horizontal="center" vertical="center" wrapText="1"/>
    </xf>
    <xf numFmtId="3" fontId="31" fillId="0" borderId="19" xfId="0" applyNumberFormat="1" applyFont="1" applyBorder="1" applyAlignment="1">
      <alignment horizontal="center" vertical="center" wrapText="1"/>
    </xf>
    <xf numFmtId="168" fontId="31" fillId="0" borderId="0" xfId="0" applyNumberFormat="1" applyFont="1" applyAlignment="1">
      <alignment horizontal="center" vertical="center" wrapText="1"/>
    </xf>
    <xf numFmtId="9" fontId="31" fillId="0" borderId="19" xfId="4" applyFont="1" applyBorder="1" applyAlignment="1">
      <alignment horizontal="center" vertical="center" wrapText="1"/>
    </xf>
    <xf numFmtId="9" fontId="12" fillId="0" borderId="19" xfId="4" applyFont="1" applyBorder="1" applyAlignment="1">
      <alignment horizontal="center" vertical="center" wrapText="1"/>
    </xf>
    <xf numFmtId="0" fontId="12" fillId="2" borderId="3" xfId="0" applyFont="1" applyFill="1" applyBorder="1" applyAlignment="1">
      <alignment horizontal="center" vertical="center" wrapText="1"/>
    </xf>
    <xf numFmtId="9" fontId="13" fillId="0" borderId="11" xfId="4" applyFont="1" applyBorder="1" applyAlignment="1">
      <alignment horizontal="center" vertical="center" wrapText="1"/>
    </xf>
    <xf numFmtId="0" fontId="0" fillId="0" borderId="15" xfId="0" applyBorder="1"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29" fillId="0" borderId="0" xfId="0" quotePrefix="1" applyFont="1" applyAlignment="1">
      <alignment horizontal="left" vertical="center" wrapText="1"/>
    </xf>
    <xf numFmtId="0" fontId="29" fillId="0" borderId="15" xfId="0" quotePrefix="1" applyFont="1" applyBorder="1" applyAlignment="1">
      <alignment horizontal="left" vertical="center" wrapText="1"/>
    </xf>
    <xf numFmtId="0" fontId="29" fillId="0" borderId="5" xfId="0" quotePrefix="1" applyFont="1" applyBorder="1" applyAlignment="1">
      <alignment horizontal="left" vertical="center" wrapText="1"/>
    </xf>
    <xf numFmtId="172" fontId="13" fillId="0" borderId="11" xfId="0" applyNumberFormat="1" applyFont="1" applyBorder="1" applyAlignment="1">
      <alignment horizontal="center" vertical="center" wrapText="1"/>
    </xf>
    <xf numFmtId="172" fontId="13" fillId="0" borderId="7" xfId="0" applyNumberFormat="1" applyFont="1" applyBorder="1" applyAlignment="1">
      <alignment horizontal="center" vertical="center" wrapText="1"/>
    </xf>
    <xf numFmtId="0" fontId="15" fillId="2" borderId="2" xfId="0" applyFont="1" applyFill="1" applyBorder="1" applyAlignment="1">
      <alignment horizontal="left" vertical="center"/>
    </xf>
    <xf numFmtId="0" fontId="12" fillId="2" borderId="2" xfId="0" applyFont="1" applyFill="1" applyBorder="1" applyAlignment="1">
      <alignment horizontal="left" vertical="center"/>
    </xf>
    <xf numFmtId="0" fontId="12" fillId="2" borderId="23" xfId="0" applyFont="1" applyFill="1" applyBorder="1" applyAlignment="1">
      <alignment vertical="center"/>
    </xf>
    <xf numFmtId="0" fontId="12" fillId="2" borderId="26" xfId="0" applyFont="1" applyFill="1" applyBorder="1" applyAlignment="1">
      <alignment vertical="center"/>
    </xf>
    <xf numFmtId="0" fontId="12" fillId="2" borderId="5" xfId="0" applyFont="1" applyFill="1" applyBorder="1" applyAlignment="1">
      <alignment vertical="center"/>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12" fillId="2" borderId="27" xfId="0" applyFont="1" applyFill="1" applyBorder="1" applyAlignment="1">
      <alignment vertical="center"/>
    </xf>
    <xf numFmtId="0" fontId="12" fillId="2" borderId="15" xfId="0" applyFont="1" applyFill="1" applyBorder="1" applyAlignment="1">
      <alignment vertical="center"/>
    </xf>
    <xf numFmtId="0" fontId="26" fillId="2" borderId="2" xfId="0" applyFont="1" applyFill="1" applyBorder="1" applyAlignment="1">
      <alignment vertical="center"/>
    </xf>
    <xf numFmtId="0" fontId="12" fillId="0" borderId="26" xfId="0" applyFont="1" applyBorder="1" applyAlignment="1">
      <alignment vertical="center"/>
    </xf>
    <xf numFmtId="0" fontId="13" fillId="5" borderId="40" xfId="0" applyFont="1" applyFill="1" applyBorder="1" applyAlignment="1">
      <alignment vertical="center"/>
    </xf>
    <xf numFmtId="3" fontId="12" fillId="2" borderId="26" xfId="0" applyNumberFormat="1" applyFont="1" applyFill="1" applyBorder="1" applyAlignment="1">
      <alignment vertical="center" wrapText="1"/>
    </xf>
    <xf numFmtId="0" fontId="7" fillId="4" borderId="86" xfId="0" applyFont="1" applyFill="1" applyBorder="1" applyAlignment="1">
      <alignment horizontal="right" vertical="center" wrapText="1"/>
    </xf>
    <xf numFmtId="0" fontId="31" fillId="0" borderId="144" xfId="0" quotePrefix="1" applyFont="1" applyBorder="1" applyAlignment="1">
      <alignment vertical="center" wrapText="1"/>
    </xf>
    <xf numFmtId="0" fontId="31" fillId="0" borderId="43" xfId="0" quotePrefix="1" applyFont="1" applyBorder="1" applyAlignment="1">
      <alignment vertical="center" wrapText="1"/>
    </xf>
    <xf numFmtId="0" fontId="31" fillId="0" borderId="43" xfId="0" quotePrefix="1" applyFont="1" applyBorder="1" applyAlignment="1">
      <alignment horizontal="left" vertical="center" wrapText="1"/>
    </xf>
    <xf numFmtId="0" fontId="37" fillId="0" borderId="43" xfId="0" quotePrefix="1" applyFont="1" applyBorder="1" applyAlignment="1">
      <alignment horizontal="left" vertical="center" wrapText="1"/>
    </xf>
    <xf numFmtId="0" fontId="15" fillId="0" borderId="0" xfId="0" quotePrefix="1" applyFont="1" applyAlignment="1">
      <alignment horizontal="left" vertical="center" wrapText="1"/>
    </xf>
    <xf numFmtId="0" fontId="7" fillId="4" borderId="90" xfId="0" applyFont="1" applyFill="1" applyBorder="1" applyAlignment="1">
      <alignment vertical="center" wrapText="1"/>
    </xf>
    <xf numFmtId="0" fontId="13" fillId="0" borderId="144" xfId="0" applyFont="1" applyBorder="1" applyAlignment="1">
      <alignment horizontal="left" vertical="center" wrapText="1"/>
    </xf>
    <xf numFmtId="0" fontId="13" fillId="0" borderId="43" xfId="0" applyFont="1" applyBorder="1" applyAlignment="1">
      <alignment horizontal="left" vertical="center" wrapText="1"/>
    </xf>
    <xf numFmtId="0" fontId="12" fillId="5" borderId="0" xfId="0" applyFont="1" applyFill="1" applyAlignment="1">
      <alignment vertical="center"/>
    </xf>
    <xf numFmtId="0" fontId="19" fillId="5" borderId="0" xfId="0" applyFont="1" applyFill="1" applyAlignment="1">
      <alignment vertical="center"/>
    </xf>
    <xf numFmtId="0" fontId="21" fillId="4" borderId="0" xfId="0" applyFont="1" applyFill="1" applyAlignment="1">
      <alignment horizontal="left" vertical="center" wrapText="1"/>
    </xf>
    <xf numFmtId="0" fontId="21" fillId="4" borderId="34" xfId="0" applyFont="1" applyFill="1" applyBorder="1" applyAlignment="1">
      <alignment horizontal="right" vertical="center"/>
    </xf>
    <xf numFmtId="3" fontId="7" fillId="4" borderId="0" xfId="0" applyNumberFormat="1" applyFont="1" applyFill="1" applyAlignment="1">
      <alignment horizontal="center" vertical="center"/>
    </xf>
    <xf numFmtId="3" fontId="11" fillId="2" borderId="114" xfId="0" applyNumberFormat="1" applyFont="1" applyFill="1" applyBorder="1" applyAlignment="1">
      <alignment horizontal="center" vertical="center"/>
    </xf>
    <xf numFmtId="0" fontId="13" fillId="5" borderId="0" xfId="0" applyFont="1" applyFill="1" applyAlignment="1">
      <alignment vertical="center"/>
    </xf>
    <xf numFmtId="0" fontId="7" fillId="4" borderId="0" xfId="0" quotePrefix="1" applyFont="1" applyFill="1" applyAlignment="1">
      <alignment horizontal="center" vertical="center" wrapText="1"/>
    </xf>
    <xf numFmtId="0" fontId="7" fillId="5" borderId="0" xfId="0" applyFont="1" applyFill="1" applyAlignment="1">
      <alignment horizontal="right" vertical="center" wrapText="1"/>
    </xf>
    <xf numFmtId="0" fontId="21" fillId="4" borderId="0" xfId="0" quotePrefix="1" applyFont="1" applyFill="1" applyAlignment="1">
      <alignment horizontal="center" vertical="center" wrapText="1"/>
    </xf>
    <xf numFmtId="0" fontId="13" fillId="0" borderId="77" xfId="0" applyFont="1" applyBorder="1" applyAlignment="1">
      <alignment vertical="top" wrapText="1"/>
    </xf>
    <xf numFmtId="0" fontId="65" fillId="0" borderId="76" xfId="0" applyFont="1" applyBorder="1" applyAlignment="1">
      <alignment vertical="center" wrapText="1"/>
    </xf>
    <xf numFmtId="0" fontId="65" fillId="0" borderId="106" xfId="0" applyFont="1" applyBorder="1" applyAlignment="1">
      <alignment vertical="center" wrapText="1"/>
    </xf>
    <xf numFmtId="0" fontId="18" fillId="5" borderId="145" xfId="0" applyFont="1" applyFill="1" applyBorder="1" applyAlignment="1">
      <alignment horizontal="left" indent="1"/>
    </xf>
    <xf numFmtId="0" fontId="18" fillId="5" borderId="145" xfId="0" applyFont="1" applyFill="1" applyBorder="1" applyAlignment="1">
      <alignment horizontal="center" indent="1"/>
    </xf>
    <xf numFmtId="0" fontId="0" fillId="2" borderId="77" xfId="0" applyFill="1" applyBorder="1"/>
    <xf numFmtId="0" fontId="13" fillId="2" borderId="67" xfId="0" applyFont="1" applyFill="1" applyBorder="1" applyAlignment="1">
      <alignment vertical="top" wrapText="1"/>
    </xf>
    <xf numFmtId="167" fontId="13" fillId="0" borderId="80" xfId="0" applyNumberFormat="1" applyFont="1" applyBorder="1" applyAlignment="1">
      <alignment horizontal="center" vertical="center"/>
    </xf>
    <xf numFmtId="167" fontId="11" fillId="0" borderId="80" xfId="0" applyNumberFormat="1" applyFont="1" applyBorder="1" applyAlignment="1">
      <alignment horizontal="center" vertical="center"/>
    </xf>
    <xf numFmtId="0" fontId="0" fillId="2" borderId="0" xfId="0" applyFill="1" applyAlignment="1">
      <alignment horizontal="center"/>
    </xf>
    <xf numFmtId="0" fontId="24" fillId="0" borderId="69" xfId="0" applyFont="1" applyBorder="1" applyAlignment="1">
      <alignment vertical="center" wrapText="1"/>
    </xf>
    <xf numFmtId="0" fontId="24" fillId="0" borderId="70" xfId="0" applyFont="1" applyBorder="1" applyAlignment="1">
      <alignment vertical="center" wrapText="1"/>
    </xf>
    <xf numFmtId="0" fontId="11" fillId="0" borderId="40" xfId="0" applyFont="1" applyBorder="1" applyAlignment="1">
      <alignment horizontal="left" vertical="center" wrapText="1"/>
    </xf>
    <xf numFmtId="0" fontId="7" fillId="4" borderId="84" xfId="0" applyFont="1" applyFill="1" applyBorder="1" applyAlignment="1">
      <alignment horizontal="center" vertical="center" wrapText="1"/>
    </xf>
    <xf numFmtId="168" fontId="10" fillId="2" borderId="80" xfId="0" applyNumberFormat="1" applyFont="1" applyFill="1" applyBorder="1" applyAlignment="1">
      <alignment horizontal="center" vertical="center" wrapText="1"/>
    </xf>
    <xf numFmtId="168" fontId="10" fillId="2" borderId="38" xfId="0" applyNumberFormat="1" applyFont="1" applyFill="1" applyBorder="1" applyAlignment="1">
      <alignment horizontal="center" vertical="center" wrapText="1"/>
    </xf>
    <xf numFmtId="0" fontId="7" fillId="2" borderId="1" xfId="0" applyFont="1" applyFill="1" applyBorder="1" applyAlignment="1">
      <alignment horizontal="left" indent="1"/>
    </xf>
    <xf numFmtId="0" fontId="7" fillId="4" borderId="142" xfId="0" applyFont="1" applyFill="1" applyBorder="1" applyAlignment="1">
      <alignment horizontal="center" vertical="center" indent="1"/>
    </xf>
    <xf numFmtId="0" fontId="7" fillId="4" borderId="142" xfId="0" applyFont="1" applyFill="1" applyBorder="1" applyAlignment="1">
      <alignment vertical="center"/>
    </xf>
    <xf numFmtId="169" fontId="13" fillId="0" borderId="0" xfId="0" applyNumberFormat="1" applyFont="1" applyAlignment="1">
      <alignment horizontal="center" vertical="center"/>
    </xf>
    <xf numFmtId="169" fontId="13" fillId="0" borderId="19" xfId="0" applyNumberFormat="1" applyFont="1" applyBorder="1" applyAlignment="1">
      <alignment horizontal="center" vertical="center"/>
    </xf>
    <xf numFmtId="0" fontId="7" fillId="4" borderId="142" xfId="0" applyFont="1" applyFill="1" applyBorder="1" applyAlignment="1">
      <alignment horizontal="center" vertical="center"/>
    </xf>
    <xf numFmtId="9" fontId="12" fillId="2" borderId="38" xfId="0" applyNumberFormat="1" applyFont="1" applyFill="1" applyBorder="1" applyAlignment="1">
      <alignment horizontal="center" vertical="center"/>
    </xf>
    <xf numFmtId="0" fontId="21" fillId="4" borderId="0" xfId="0" applyFont="1" applyFill="1" applyAlignment="1">
      <alignment horizontal="center" vertical="center" wrapText="1" indent="1"/>
    </xf>
    <xf numFmtId="0" fontId="7" fillId="4" borderId="142" xfId="0" applyFont="1" applyFill="1" applyBorder="1" applyAlignment="1">
      <alignment horizontal="center" vertical="center" wrapText="1"/>
    </xf>
    <xf numFmtId="0" fontId="120" fillId="5" borderId="12" xfId="0" applyFont="1" applyFill="1" applyBorder="1" applyAlignment="1">
      <alignment vertical="center"/>
    </xf>
    <xf numFmtId="0" fontId="121" fillId="0" borderId="70" xfId="0" applyFont="1" applyBorder="1" applyAlignment="1">
      <alignment vertical="center"/>
    </xf>
    <xf numFmtId="0" fontId="119" fillId="0" borderId="83" xfId="0" applyFont="1" applyBorder="1" applyAlignment="1">
      <alignment vertical="center" wrapText="1"/>
    </xf>
    <xf numFmtId="0" fontId="122" fillId="0" borderId="0" xfId="0" applyFont="1" applyAlignment="1">
      <alignment horizontal="center" vertical="center" wrapText="1"/>
    </xf>
    <xf numFmtId="0" fontId="122" fillId="0" borderId="0" xfId="0" applyFont="1" applyAlignment="1">
      <alignment vertical="center" wrapText="1"/>
    </xf>
    <xf numFmtId="0" fontId="122" fillId="0" borderId="84" xfId="0" applyFont="1" applyBorder="1" applyAlignment="1">
      <alignment vertical="center" wrapText="1"/>
    </xf>
    <xf numFmtId="9" fontId="122" fillId="2" borderId="84" xfId="0" applyNumberFormat="1" applyFont="1" applyFill="1" applyBorder="1" applyAlignment="1">
      <alignment vertical="center" wrapText="1"/>
    </xf>
    <xf numFmtId="0" fontId="123" fillId="5" borderId="12" xfId="0" applyFont="1" applyFill="1" applyBorder="1" applyAlignment="1">
      <alignment vertical="center"/>
    </xf>
    <xf numFmtId="9" fontId="30" fillId="0" borderId="70" xfId="0" applyNumberFormat="1" applyFont="1" applyBorder="1" applyAlignment="1">
      <alignment vertical="center"/>
    </xf>
    <xf numFmtId="9" fontId="38" fillId="2" borderId="0" xfId="0" applyNumberFormat="1" applyFont="1" applyFill="1" applyAlignment="1">
      <alignment vertical="center" wrapText="1"/>
    </xf>
    <xf numFmtId="0" fontId="7" fillId="4" borderId="142" xfId="0" applyFont="1" applyFill="1" applyBorder="1" applyAlignment="1">
      <alignment horizontal="left" vertical="center" wrapText="1"/>
    </xf>
    <xf numFmtId="0" fontId="7" fillId="4" borderId="150" xfId="0" applyFont="1" applyFill="1" applyBorder="1" applyAlignment="1">
      <alignment horizontal="center" vertical="center" wrapText="1"/>
    </xf>
    <xf numFmtId="0" fontId="7" fillId="4" borderId="149" xfId="0" applyFont="1" applyFill="1" applyBorder="1" applyAlignment="1">
      <alignment horizontal="center" vertical="center" wrapText="1"/>
    </xf>
    <xf numFmtId="0" fontId="7" fillId="4" borderId="151" xfId="0" applyFont="1" applyFill="1" applyBorder="1" applyAlignment="1">
      <alignment horizontal="center" vertical="center" wrapText="1"/>
    </xf>
    <xf numFmtId="0" fontId="7" fillId="4" borderId="152" xfId="0" applyFont="1" applyFill="1" applyBorder="1" applyAlignment="1">
      <alignment horizontal="center" vertical="center" wrapText="1"/>
    </xf>
    <xf numFmtId="0" fontId="37" fillId="0" borderId="107" xfId="0" applyFont="1" applyBorder="1" applyAlignment="1">
      <alignment vertical="center" wrapText="1"/>
    </xf>
    <xf numFmtId="3" fontId="12" fillId="0" borderId="40" xfId="0" applyNumberFormat="1" applyFont="1" applyBorder="1" applyAlignment="1">
      <alignment horizontal="center" vertical="center"/>
    </xf>
    <xf numFmtId="3" fontId="12" fillId="2" borderId="40" xfId="0" applyNumberFormat="1" applyFont="1" applyFill="1" applyBorder="1" applyAlignment="1">
      <alignment horizontal="center" vertical="center"/>
    </xf>
    <xf numFmtId="3" fontId="12" fillId="2" borderId="19" xfId="0" applyNumberFormat="1" applyFont="1" applyFill="1" applyBorder="1" applyAlignment="1">
      <alignment horizontal="center" vertical="center"/>
    </xf>
    <xf numFmtId="0" fontId="7" fillId="4" borderId="68" xfId="0" applyFont="1" applyFill="1" applyBorder="1" applyAlignment="1">
      <alignment vertical="center"/>
    </xf>
    <xf numFmtId="0" fontId="7" fillId="4" borderId="77" xfId="0" applyFont="1" applyFill="1" applyBorder="1" applyAlignment="1">
      <alignment vertical="center"/>
    </xf>
    <xf numFmtId="0" fontId="12" fillId="4" borderId="0" xfId="0" applyFont="1" applyFill="1" applyAlignment="1">
      <alignment horizontal="center" vertical="center" wrapText="1"/>
    </xf>
    <xf numFmtId="0" fontId="7" fillId="4" borderId="34" xfId="0" applyFont="1" applyFill="1" applyBorder="1" applyAlignment="1">
      <alignment horizontal="center" vertical="center" wrapText="1"/>
    </xf>
    <xf numFmtId="0" fontId="9" fillId="5" borderId="0" xfId="0" applyFont="1" applyFill="1" applyAlignment="1">
      <alignment vertical="center"/>
    </xf>
    <xf numFmtId="0" fontId="15" fillId="2" borderId="23" xfId="0" applyFont="1" applyFill="1" applyBorder="1" applyAlignment="1">
      <alignment horizontal="left" vertical="center" wrapText="1"/>
    </xf>
    <xf numFmtId="0" fontId="13" fillId="2" borderId="88" xfId="0" applyFont="1" applyFill="1" applyBorder="1" applyAlignment="1">
      <alignment vertical="center" wrapText="1"/>
    </xf>
    <xf numFmtId="0" fontId="13" fillId="2" borderId="80" xfId="0" applyFont="1" applyFill="1" applyBorder="1" applyAlignment="1">
      <alignment vertical="center" wrapText="1"/>
    </xf>
    <xf numFmtId="0" fontId="111" fillId="11" borderId="0" xfId="0" applyFont="1" applyFill="1" applyAlignment="1">
      <alignment vertical="center"/>
    </xf>
    <xf numFmtId="0" fontId="12" fillId="0" borderId="77" xfId="0" applyFont="1" applyBorder="1" applyAlignment="1">
      <alignment horizontal="left" vertical="center" wrapText="1"/>
    </xf>
    <xf numFmtId="0" fontId="12" fillId="0" borderId="66" xfId="0" applyFont="1" applyBorder="1" applyAlignment="1">
      <alignment horizontal="left" vertical="center" wrapText="1"/>
    </xf>
    <xf numFmtId="0" fontId="23" fillId="2" borderId="63" xfId="0" applyFont="1" applyFill="1" applyBorder="1" applyAlignment="1">
      <alignment horizontal="left" vertical="center"/>
    </xf>
    <xf numFmtId="0" fontId="7" fillId="5" borderId="32"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57" xfId="0" applyFont="1" applyFill="1" applyBorder="1" applyAlignment="1">
      <alignment horizontal="left" vertical="center" wrapText="1"/>
    </xf>
    <xf numFmtId="2" fontId="31" fillId="14" borderId="38" xfId="0" applyNumberFormat="1" applyFont="1" applyFill="1" applyBorder="1" applyAlignment="1">
      <alignment horizontal="center" vertical="center" wrapText="1"/>
    </xf>
    <xf numFmtId="0" fontId="21" fillId="5" borderId="10" xfId="0" applyFont="1" applyFill="1" applyBorder="1" applyAlignment="1">
      <alignment horizontal="left" vertical="center" wrapText="1"/>
    </xf>
    <xf numFmtId="0" fontId="0" fillId="0" borderId="0" xfId="0" applyAlignment="1">
      <alignment horizontal="left" vertical="center"/>
    </xf>
    <xf numFmtId="0" fontId="26" fillId="0" borderId="78" xfId="0" applyFont="1" applyBorder="1" applyAlignment="1">
      <alignment horizontal="left" vertical="center" wrapText="1"/>
    </xf>
    <xf numFmtId="0" fontId="26" fillId="0" borderId="89" xfId="0" applyFont="1" applyBorder="1" applyAlignment="1">
      <alignment horizontal="left" vertical="center" wrapText="1"/>
    </xf>
    <xf numFmtId="0" fontId="7" fillId="0" borderId="0" xfId="0" applyFont="1" applyAlignment="1">
      <alignment vertical="center"/>
    </xf>
    <xf numFmtId="0" fontId="13" fillId="6" borderId="0" xfId="0" applyFont="1" applyFill="1" applyAlignment="1">
      <alignment vertical="center"/>
    </xf>
    <xf numFmtId="0" fontId="12" fillId="0" borderId="78" xfId="0" applyFont="1" applyBorder="1" applyAlignment="1">
      <alignment horizontal="left" vertical="center" wrapText="1"/>
    </xf>
    <xf numFmtId="0" fontId="9" fillId="0" borderId="67" xfId="0" applyFont="1" applyBorder="1" applyAlignment="1">
      <alignment vertical="center" wrapText="1"/>
    </xf>
    <xf numFmtId="164" fontId="12" fillId="0" borderId="38" xfId="0" applyNumberFormat="1" applyFont="1" applyBorder="1" applyAlignment="1">
      <alignment horizontal="center" vertical="center" wrapText="1"/>
    </xf>
    <xf numFmtId="0" fontId="12" fillId="4" borderId="153" xfId="0" applyFont="1" applyFill="1" applyBorder="1" applyAlignment="1">
      <alignment horizontal="center" vertical="center" wrapText="1"/>
    </xf>
    <xf numFmtId="10" fontId="12" fillId="0" borderId="0" xfId="4" applyNumberFormat="1" applyFont="1" applyAlignment="1">
      <alignment horizontal="center" vertical="center" wrapText="1"/>
    </xf>
    <xf numFmtId="3" fontId="26" fillId="2" borderId="0" xfId="0" applyNumberFormat="1" applyFont="1" applyFill="1" applyAlignment="1">
      <alignment horizontal="center" vertical="center" wrapText="1"/>
    </xf>
    <xf numFmtId="10" fontId="12" fillId="0" borderId="19" xfId="4" applyNumberFormat="1" applyFont="1" applyBorder="1" applyAlignment="1">
      <alignment horizontal="center" vertical="center" wrapText="1"/>
    </xf>
    <xf numFmtId="0" fontId="7" fillId="4" borderId="72"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12" fillId="0" borderId="19" xfId="0" quotePrefix="1" applyFont="1" applyBorder="1" applyAlignment="1">
      <alignment horizontal="left" vertical="center" wrapText="1"/>
    </xf>
    <xf numFmtId="0" fontId="12" fillId="0" borderId="19" xfId="0" applyFont="1" applyBorder="1" applyAlignment="1">
      <alignment horizontal="left" vertical="center" wrapText="1"/>
    </xf>
    <xf numFmtId="0" fontId="86" fillId="0" borderId="65" xfId="0" applyFont="1" applyBorder="1" applyAlignment="1">
      <alignment horizontal="left" vertical="center" wrapText="1"/>
    </xf>
    <xf numFmtId="0" fontId="25" fillId="0" borderId="71" xfId="0" applyFont="1" applyBorder="1" applyAlignment="1">
      <alignment horizontal="left" vertical="center" wrapText="1"/>
    </xf>
    <xf numFmtId="0" fontId="25" fillId="0" borderId="63" xfId="0" applyFont="1" applyBorder="1" applyAlignment="1">
      <alignment horizontal="left" vertical="center" wrapText="1"/>
    </xf>
    <xf numFmtId="0" fontId="8" fillId="0" borderId="75" xfId="0" applyFont="1" applyBorder="1" applyAlignment="1">
      <alignment horizontal="left" vertical="center" wrapText="1"/>
    </xf>
    <xf numFmtId="0" fontId="8" fillId="0" borderId="76" xfId="0" applyFont="1" applyBorder="1" applyAlignment="1">
      <alignment horizontal="left" vertical="center" wrapText="1"/>
    </xf>
    <xf numFmtId="0" fontId="12" fillId="0" borderId="38" xfId="0" applyFont="1" applyBorder="1" applyAlignment="1">
      <alignment horizontal="left" vertical="center" wrapText="1"/>
    </xf>
    <xf numFmtId="0" fontId="7" fillId="4" borderId="68" xfId="0" applyFont="1" applyFill="1" applyBorder="1" applyAlignment="1">
      <alignment horizontal="center" vertical="center" wrapText="1"/>
    </xf>
    <xf numFmtId="0" fontId="7" fillId="4" borderId="66" xfId="0" applyFont="1" applyFill="1" applyBorder="1" applyAlignment="1">
      <alignment horizontal="center" vertical="center" wrapText="1"/>
    </xf>
    <xf numFmtId="0" fontId="7" fillId="4" borderId="77" xfId="0" applyFont="1" applyFill="1" applyBorder="1" applyAlignment="1">
      <alignment horizontal="center" vertical="center" wrapText="1"/>
    </xf>
    <xf numFmtId="0" fontId="12" fillId="15" borderId="38" xfId="0" applyFont="1" applyFill="1" applyBorder="1" applyAlignment="1">
      <alignment horizontal="left" vertical="center" wrapText="1"/>
    </xf>
    <xf numFmtId="0" fontId="12" fillId="0" borderId="69" xfId="0" applyFont="1" applyBorder="1" applyAlignment="1">
      <alignment horizontal="left" vertical="top" wrapText="1"/>
    </xf>
    <xf numFmtId="0" fontId="12" fillId="0" borderId="70" xfId="0" applyFont="1" applyBorder="1" applyAlignment="1">
      <alignment horizontal="left" vertical="top" wrapText="1"/>
    </xf>
    <xf numFmtId="0" fontId="23" fillId="2" borderId="69" xfId="0" applyFont="1" applyFill="1" applyBorder="1" applyAlignment="1">
      <alignment horizontal="left" vertical="center" wrapText="1"/>
    </xf>
    <xf numFmtId="0" fontId="23" fillId="2" borderId="70" xfId="0" applyFont="1" applyFill="1" applyBorder="1" applyAlignment="1">
      <alignment horizontal="left" vertical="center"/>
    </xf>
    <xf numFmtId="0" fontId="23" fillId="2" borderId="62" xfId="0" applyFont="1" applyFill="1" applyBorder="1" applyAlignment="1">
      <alignment horizontal="left" vertical="center"/>
    </xf>
    <xf numFmtId="0" fontId="7" fillId="5" borderId="32" xfId="0" applyFont="1" applyFill="1" applyBorder="1" applyAlignment="1">
      <alignment horizontal="left" vertical="top" wrapText="1"/>
    </xf>
    <xf numFmtId="0" fontId="7" fillId="5" borderId="19" xfId="0" applyFont="1" applyFill="1" applyBorder="1" applyAlignment="1">
      <alignment horizontal="left" vertical="top" wrapText="1"/>
    </xf>
    <xf numFmtId="0" fontId="7" fillId="5" borderId="57" xfId="0" applyFont="1" applyFill="1" applyBorder="1" applyAlignment="1">
      <alignment horizontal="left" vertical="top" wrapText="1"/>
    </xf>
    <xf numFmtId="0" fontId="12" fillId="0" borderId="89" xfId="0" applyFont="1" applyBorder="1" applyAlignment="1">
      <alignment horizontal="left" vertical="top" wrapText="1"/>
    </xf>
    <xf numFmtId="0" fontId="12" fillId="0" borderId="19" xfId="0" applyFont="1" applyBorder="1" applyAlignment="1">
      <alignment horizontal="left" vertical="top" wrapText="1"/>
    </xf>
    <xf numFmtId="0" fontId="12" fillId="0" borderId="109" xfId="0" applyFont="1" applyBorder="1" applyAlignment="1">
      <alignment horizontal="left" vertical="top" wrapText="1"/>
    </xf>
    <xf numFmtId="0" fontId="0" fillId="0" borderId="83" xfId="0" applyBorder="1" applyAlignment="1">
      <alignment horizontal="left" vertical="top" wrapText="1"/>
    </xf>
    <xf numFmtId="0" fontId="0" fillId="0" borderId="0" xfId="0" applyAlignment="1">
      <alignment horizontal="left" vertical="top"/>
    </xf>
    <xf numFmtId="164" fontId="12" fillId="0" borderId="19" xfId="0" applyNumberFormat="1" applyFont="1" applyBorder="1" applyAlignment="1">
      <alignment horizontal="left" vertical="top" wrapText="1"/>
    </xf>
    <xf numFmtId="164" fontId="12" fillId="0" borderId="109" xfId="0" applyNumberFormat="1" applyFont="1" applyBorder="1" applyAlignment="1">
      <alignment horizontal="left" vertical="top" wrapText="1"/>
    </xf>
    <xf numFmtId="0" fontId="37" fillId="0" borderId="40" xfId="0" applyFont="1" applyBorder="1" applyAlignment="1">
      <alignment horizontal="left" vertical="center"/>
    </xf>
    <xf numFmtId="0" fontId="64" fillId="0" borderId="61" xfId="0" applyFont="1" applyBorder="1" applyAlignment="1">
      <alignment horizontal="left" vertical="center" wrapText="1"/>
    </xf>
    <xf numFmtId="0" fontId="7" fillId="5" borderId="0" xfId="0" applyFont="1" applyFill="1" applyAlignment="1">
      <alignment horizontal="left" vertical="center"/>
    </xf>
    <xf numFmtId="0" fontId="7" fillId="4" borderId="0" xfId="0" applyFont="1" applyFill="1" applyAlignment="1">
      <alignment horizontal="center" vertical="center" wrapText="1"/>
    </xf>
    <xf numFmtId="0" fontId="7" fillId="5" borderId="0" xfId="0" applyFont="1" applyFill="1" applyAlignment="1">
      <alignment horizontal="left" vertical="center" wrapText="1"/>
    </xf>
    <xf numFmtId="0" fontId="7" fillId="5" borderId="0" xfId="0" applyFont="1" applyFill="1" applyAlignment="1">
      <alignment horizontal="center" vertical="center"/>
    </xf>
    <xf numFmtId="0" fontId="23" fillId="2" borderId="67" xfId="0" applyFont="1" applyFill="1" applyBorder="1" applyAlignment="1">
      <alignment horizontal="left" vertical="center"/>
    </xf>
    <xf numFmtId="0" fontId="7" fillId="5" borderId="33" xfId="0" applyFont="1" applyFill="1" applyBorder="1" applyAlignment="1">
      <alignment horizontal="left" vertical="center"/>
    </xf>
    <xf numFmtId="0" fontId="15" fillId="2" borderId="65"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38" fillId="4" borderId="0" xfId="0" applyFont="1" applyFill="1" applyAlignment="1">
      <alignment horizontal="center" vertical="center" wrapText="1"/>
    </xf>
    <xf numFmtId="0" fontId="30" fillId="0" borderId="66" xfId="0" applyFont="1" applyBorder="1" applyAlignment="1">
      <alignment horizontal="center" vertical="center" wrapText="1"/>
    </xf>
    <xf numFmtId="0" fontId="15" fillId="2" borderId="64"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13" fillId="0" borderId="40" xfId="0" applyFont="1" applyBorder="1" applyAlignment="1">
      <alignment vertical="center"/>
    </xf>
    <xf numFmtId="0" fontId="13" fillId="0" borderId="0" xfId="0" applyFont="1" applyAlignment="1">
      <alignment vertical="center"/>
    </xf>
    <xf numFmtId="0" fontId="13" fillId="0" borderId="38" xfId="0" applyFont="1" applyBorder="1" applyAlignment="1">
      <alignment vertical="center"/>
    </xf>
    <xf numFmtId="0" fontId="13" fillId="0" borderId="0" xfId="0" applyFont="1" applyAlignment="1">
      <alignment vertical="center" wrapText="1"/>
    </xf>
    <xf numFmtId="0" fontId="13" fillId="0" borderId="40" xfId="0" applyFont="1" applyBorder="1" applyAlignment="1">
      <alignment vertical="center" wrapText="1"/>
    </xf>
    <xf numFmtId="0" fontId="13" fillId="0" borderId="38" xfId="0" applyFont="1" applyBorder="1" applyAlignment="1">
      <alignment vertical="center" wrapText="1"/>
    </xf>
    <xf numFmtId="0" fontId="13" fillId="0" borderId="127" xfId="0" applyFont="1" applyBorder="1" applyAlignment="1">
      <alignment vertical="center"/>
    </xf>
    <xf numFmtId="0" fontId="36" fillId="2" borderId="72" xfId="0" applyFont="1" applyFill="1" applyBorder="1" applyAlignment="1">
      <alignment horizontal="left" vertical="center" wrapText="1"/>
    </xf>
    <xf numFmtId="169" fontId="12" fillId="0" borderId="19" xfId="0" applyNumberFormat="1" applyFont="1" applyBorder="1" applyAlignment="1">
      <alignment horizontal="center" vertical="center"/>
    </xf>
    <xf numFmtId="0" fontId="15" fillId="0" borderId="40" xfId="0" applyFont="1" applyBorder="1" applyAlignment="1">
      <alignment horizontal="left" vertical="center" wrapText="1"/>
    </xf>
    <xf numFmtId="0" fontId="15" fillId="0" borderId="79" xfId="0" applyFont="1" applyBorder="1" applyAlignment="1">
      <alignment horizontal="left" vertical="center" wrapText="1"/>
    </xf>
    <xf numFmtId="0" fontId="23" fillId="2" borderId="68" xfId="0" applyFont="1" applyFill="1" applyBorder="1" applyAlignment="1">
      <alignment horizontal="left" vertical="center" wrapText="1"/>
    </xf>
    <xf numFmtId="0" fontId="23" fillId="2" borderId="77" xfId="0" applyFont="1" applyFill="1" applyBorder="1" applyAlignment="1">
      <alignment horizontal="left" vertical="center" wrapText="1"/>
    </xf>
    <xf numFmtId="0" fontId="23" fillId="2" borderId="66" xfId="0" applyFont="1" applyFill="1" applyBorder="1" applyAlignment="1">
      <alignment horizontal="left" vertical="center" wrapText="1"/>
    </xf>
    <xf numFmtId="0" fontId="13" fillId="2" borderId="72" xfId="0" applyFont="1" applyFill="1" applyBorder="1" applyAlignment="1">
      <alignment horizontal="left" vertical="top" wrapText="1"/>
    </xf>
    <xf numFmtId="0" fontId="13" fillId="2" borderId="73" xfId="0" applyFont="1" applyFill="1" applyBorder="1" applyAlignment="1">
      <alignment horizontal="left" vertical="top" wrapText="1"/>
    </xf>
    <xf numFmtId="0" fontId="23" fillId="2" borderId="70" xfId="0" applyFont="1" applyFill="1" applyBorder="1" applyAlignment="1">
      <alignment horizontal="left" vertical="center" wrapText="1"/>
    </xf>
    <xf numFmtId="0" fontId="12" fillId="0" borderId="40" xfId="0" applyFont="1" applyBorder="1" applyAlignment="1">
      <alignment horizontal="left" vertical="center"/>
    </xf>
    <xf numFmtId="0" fontId="12" fillId="0" borderId="0" xfId="0" applyFont="1" applyAlignment="1">
      <alignment horizontal="left" vertical="center"/>
    </xf>
    <xf numFmtId="0" fontId="12" fillId="0" borderId="38" xfId="0" applyFont="1" applyBorder="1" applyAlignment="1">
      <alignment horizontal="left" vertical="center"/>
    </xf>
    <xf numFmtId="0" fontId="13" fillId="2" borderId="69" xfId="0" applyFont="1" applyFill="1" applyBorder="1" applyAlignment="1">
      <alignment vertical="center" wrapText="1"/>
    </xf>
    <xf numFmtId="0" fontId="31" fillId="2" borderId="70" xfId="0" applyFont="1" applyFill="1" applyBorder="1" applyAlignment="1">
      <alignment vertical="center" wrapText="1"/>
    </xf>
    <xf numFmtId="0" fontId="29" fillId="2" borderId="65" xfId="0" applyFont="1" applyFill="1" applyBorder="1" applyAlignment="1">
      <alignment vertical="center" wrapText="1"/>
    </xf>
    <xf numFmtId="0" fontId="29" fillId="2" borderId="71" xfId="0" applyFont="1" applyFill="1" applyBorder="1" applyAlignment="1">
      <alignment vertical="center" wrapText="1"/>
    </xf>
    <xf numFmtId="0" fontId="29" fillId="2" borderId="63" xfId="0" applyFont="1" applyFill="1" applyBorder="1" applyAlignment="1">
      <alignment vertical="center" wrapText="1"/>
    </xf>
    <xf numFmtId="0" fontId="31" fillId="2" borderId="69" xfId="0" applyFont="1" applyFill="1" applyBorder="1" applyAlignment="1">
      <alignment vertical="center" wrapText="1"/>
    </xf>
    <xf numFmtId="0" fontId="32" fillId="2" borderId="66" xfId="0" applyFont="1" applyFill="1" applyBorder="1" applyAlignment="1">
      <alignment horizontal="center" vertical="center" wrapText="1"/>
    </xf>
    <xf numFmtId="0" fontId="32" fillId="2" borderId="84" xfId="0" applyFont="1" applyFill="1" applyBorder="1" applyAlignment="1">
      <alignment horizontal="center" vertical="center" wrapText="1"/>
    </xf>
    <xf numFmtId="0" fontId="32" fillId="2" borderId="63" xfId="0" applyFont="1" applyFill="1" applyBorder="1" applyAlignment="1">
      <alignment horizontal="center" vertical="center" wrapText="1"/>
    </xf>
    <xf numFmtId="164" fontId="31" fillId="0" borderId="0" xfId="0" applyNumberFormat="1" applyFont="1" applyAlignment="1">
      <alignment horizontal="center" vertical="center"/>
    </xf>
    <xf numFmtId="0" fontId="29" fillId="0" borderId="68" xfId="0" applyFont="1" applyBorder="1" applyAlignment="1">
      <alignment horizontal="left" vertical="center" wrapText="1"/>
    </xf>
    <xf numFmtId="0" fontId="15" fillId="2" borderId="82" xfId="0" applyFont="1" applyFill="1" applyBorder="1" applyAlignment="1">
      <alignment horizontal="left" vertical="center" wrapText="1"/>
    </xf>
    <xf numFmtId="0" fontId="8" fillId="2" borderId="82" xfId="0" applyFont="1" applyFill="1" applyBorder="1" applyAlignment="1">
      <alignment horizontal="left" vertical="center" wrapText="1"/>
    </xf>
    <xf numFmtId="0" fontId="11" fillId="0" borderId="0" xfId="0" applyFont="1" applyAlignment="1">
      <alignment vertical="center" wrapText="1"/>
    </xf>
    <xf numFmtId="0" fontId="15" fillId="2" borderId="78" xfId="0" applyFont="1" applyFill="1" applyBorder="1" applyAlignment="1">
      <alignment vertical="center" wrapText="1"/>
    </xf>
    <xf numFmtId="0" fontId="37" fillId="0" borderId="68" xfId="0" applyFont="1" applyBorder="1" applyAlignment="1">
      <alignment horizontal="left" vertical="center" wrapText="1"/>
    </xf>
    <xf numFmtId="0" fontId="31" fillId="2" borderId="38" xfId="0" applyFont="1" applyFill="1" applyBorder="1" applyAlignment="1">
      <alignment horizontal="left" vertical="center" wrapText="1"/>
    </xf>
    <xf numFmtId="0" fontId="15" fillId="2" borderId="71" xfId="0" applyFont="1" applyFill="1" applyBorder="1" applyAlignment="1">
      <alignment horizontal="left" vertical="center" wrapText="1"/>
    </xf>
    <xf numFmtId="0" fontId="15" fillId="2" borderId="63" xfId="0" applyFont="1" applyFill="1" applyBorder="1" applyAlignment="1">
      <alignment horizontal="left" vertical="center" wrapText="1"/>
    </xf>
    <xf numFmtId="0" fontId="78" fillId="2" borderId="75" xfId="0" applyFont="1" applyFill="1" applyBorder="1" applyAlignment="1">
      <alignment vertical="center" wrapText="1"/>
    </xf>
    <xf numFmtId="0" fontId="78" fillId="2" borderId="76" xfId="0" applyFont="1" applyFill="1" applyBorder="1" applyAlignment="1">
      <alignment vertical="center" wrapText="1"/>
    </xf>
    <xf numFmtId="0" fontId="23" fillId="2" borderId="82" xfId="0" applyFont="1" applyFill="1" applyBorder="1" applyAlignment="1">
      <alignment horizontal="left" vertical="center"/>
    </xf>
    <xf numFmtId="0" fontId="31" fillId="2" borderId="69" xfId="0" applyFont="1" applyFill="1" applyBorder="1" applyAlignment="1">
      <alignment horizontal="left" vertical="center" wrapText="1"/>
    </xf>
    <xf numFmtId="0" fontId="15" fillId="2" borderId="8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84" xfId="0" applyFont="1" applyFill="1" applyBorder="1" applyAlignment="1">
      <alignment horizontal="left" vertical="center" wrapText="1"/>
    </xf>
    <xf numFmtId="0" fontId="23" fillId="2" borderId="67" xfId="0" applyFont="1" applyFill="1" applyBorder="1" applyAlignment="1">
      <alignment horizontal="left" vertical="center" wrapText="1"/>
    </xf>
    <xf numFmtId="0" fontId="12" fillId="0" borderId="87" xfId="0" applyFont="1" applyBorder="1" applyAlignment="1">
      <alignment horizontal="left" vertical="center"/>
    </xf>
    <xf numFmtId="0" fontId="29" fillId="2" borderId="65" xfId="0" applyFont="1" applyFill="1" applyBorder="1" applyAlignment="1">
      <alignment horizontal="left" vertical="center" wrapText="1"/>
    </xf>
    <xf numFmtId="0" fontId="12" fillId="2" borderId="69" xfId="0" applyFont="1" applyFill="1" applyBorder="1" applyAlignment="1">
      <alignment horizontal="left" vertical="center" wrapText="1"/>
    </xf>
    <xf numFmtId="0" fontId="12" fillId="2" borderId="70" xfId="0" applyFont="1" applyFill="1" applyBorder="1" applyAlignment="1">
      <alignment horizontal="left" vertical="center" wrapText="1"/>
    </xf>
    <xf numFmtId="0" fontId="12" fillId="2" borderId="62" xfId="0" applyFont="1" applyFill="1" applyBorder="1" applyAlignment="1">
      <alignment horizontal="left" vertical="center" wrapText="1"/>
    </xf>
    <xf numFmtId="0" fontId="74" fillId="2" borderId="65" xfId="0" applyFont="1" applyFill="1" applyBorder="1" applyAlignment="1">
      <alignment vertical="center" wrapText="1"/>
    </xf>
    <xf numFmtId="0" fontId="74" fillId="2" borderId="71" xfId="0" applyFont="1" applyFill="1" applyBorder="1" applyAlignment="1">
      <alignment vertical="center" wrapText="1"/>
    </xf>
    <xf numFmtId="0" fontId="74" fillId="2" borderId="63" xfId="0" applyFont="1" applyFill="1" applyBorder="1" applyAlignment="1">
      <alignment vertical="center" wrapText="1"/>
    </xf>
    <xf numFmtId="0" fontId="7" fillId="5" borderId="32" xfId="0" applyFont="1" applyFill="1" applyBorder="1" applyAlignment="1">
      <alignment horizontal="left" vertical="center"/>
    </xf>
    <xf numFmtId="0" fontId="7" fillId="5" borderId="19" xfId="0" applyFont="1" applyFill="1" applyBorder="1" applyAlignment="1">
      <alignment horizontal="left" vertical="center"/>
    </xf>
    <xf numFmtId="0" fontId="7" fillId="5" borderId="57" xfId="0" applyFont="1" applyFill="1" applyBorder="1" applyAlignment="1">
      <alignment horizontal="left" vertical="center"/>
    </xf>
    <xf numFmtId="0" fontId="13" fillId="2" borderId="69" xfId="0" applyFont="1" applyFill="1" applyBorder="1" applyAlignment="1">
      <alignment horizontal="left" vertical="top" wrapText="1"/>
    </xf>
    <xf numFmtId="0" fontId="31" fillId="2" borderId="69" xfId="0" applyFont="1" applyFill="1" applyBorder="1" applyAlignment="1">
      <alignment horizontal="left" vertical="top" wrapText="1"/>
    </xf>
    <xf numFmtId="0" fontId="23" fillId="0" borderId="67" xfId="0" applyFont="1" applyBorder="1" applyAlignment="1">
      <alignment horizontal="left" vertical="center"/>
    </xf>
    <xf numFmtId="0" fontId="31" fillId="0" borderId="68" xfId="0" applyFont="1" applyBorder="1" applyAlignment="1">
      <alignment horizontal="left" vertical="center" wrapText="1"/>
    </xf>
    <xf numFmtId="0" fontId="31" fillId="0" borderId="77" xfId="0" applyFont="1" applyBorder="1" applyAlignment="1">
      <alignment horizontal="left" vertical="center" wrapText="1"/>
    </xf>
    <xf numFmtId="0" fontId="23" fillId="2" borderId="61" xfId="0" applyFont="1" applyFill="1" applyBorder="1" applyAlignment="1">
      <alignment horizontal="left" vertical="center"/>
    </xf>
    <xf numFmtId="0" fontId="37" fillId="0" borderId="0" xfId="0" applyFont="1" applyAlignment="1">
      <alignment horizontal="left" vertical="center"/>
    </xf>
    <xf numFmtId="0" fontId="31" fillId="0" borderId="0" xfId="0" applyFont="1" applyAlignment="1">
      <alignment horizontal="center" vertical="center"/>
    </xf>
    <xf numFmtId="0" fontId="8" fillId="2" borderId="64" xfId="0" applyFont="1" applyFill="1" applyBorder="1" applyAlignment="1">
      <alignment horizontal="left" vertical="center"/>
    </xf>
    <xf numFmtId="0" fontId="36" fillId="2" borderId="69" xfId="0" applyFont="1" applyFill="1" applyBorder="1" applyAlignment="1">
      <alignment vertical="center"/>
    </xf>
    <xf numFmtId="0" fontId="36" fillId="2" borderId="70" xfId="0" applyFont="1" applyFill="1" applyBorder="1" applyAlignment="1">
      <alignment vertical="center"/>
    </xf>
    <xf numFmtId="0" fontId="36" fillId="2" borderId="62" xfId="0" applyFont="1" applyFill="1" applyBorder="1" applyAlignment="1">
      <alignment vertical="center"/>
    </xf>
    <xf numFmtId="0" fontId="23" fillId="2" borderId="69" xfId="0" applyFont="1" applyFill="1" applyBorder="1" applyAlignment="1">
      <alignment horizontal="left" vertical="center"/>
    </xf>
    <xf numFmtId="0" fontId="12" fillId="0" borderId="68" xfId="0" applyFont="1" applyBorder="1" applyAlignment="1">
      <alignment vertical="top" wrapText="1"/>
    </xf>
    <xf numFmtId="0" fontId="12" fillId="0" borderId="77" xfId="0" applyFont="1" applyBorder="1" applyAlignment="1">
      <alignment vertical="top" wrapText="1"/>
    </xf>
    <xf numFmtId="0" fontId="12" fillId="0" borderId="66" xfId="0" applyFont="1" applyBorder="1" applyAlignment="1">
      <alignment vertical="top" wrapText="1"/>
    </xf>
    <xf numFmtId="0" fontId="36" fillId="6" borderId="68" xfId="0" applyFont="1" applyFill="1" applyBorder="1" applyAlignment="1">
      <alignment vertical="center" wrapText="1"/>
    </xf>
    <xf numFmtId="0" fontId="36" fillId="6" borderId="77" xfId="0" applyFont="1" applyFill="1" applyBorder="1" applyAlignment="1">
      <alignment vertical="center" wrapText="1"/>
    </xf>
    <xf numFmtId="0" fontId="36" fillId="6" borderId="66" xfId="0" applyFont="1" applyFill="1" applyBorder="1" applyAlignment="1">
      <alignment vertical="center" wrapText="1"/>
    </xf>
    <xf numFmtId="0" fontId="13" fillId="2" borderId="129" xfId="0" applyFont="1" applyFill="1" applyBorder="1" applyAlignment="1">
      <alignment horizontal="left" vertical="center" wrapText="1"/>
    </xf>
    <xf numFmtId="0" fontId="13" fillId="2" borderId="130" xfId="0" applyFont="1" applyFill="1" applyBorder="1" applyAlignment="1">
      <alignment horizontal="left" vertical="center" wrapText="1"/>
    </xf>
    <xf numFmtId="0" fontId="7" fillId="4" borderId="0" xfId="0" applyFont="1" applyFill="1" applyAlignment="1">
      <alignment horizontal="center" vertical="center"/>
    </xf>
    <xf numFmtId="0" fontId="7" fillId="4" borderId="84" xfId="0" applyFont="1" applyFill="1" applyBorder="1" applyAlignment="1">
      <alignment horizontal="center" vertical="center"/>
    </xf>
    <xf numFmtId="0" fontId="7" fillId="5" borderId="129" xfId="0" applyFont="1" applyFill="1" applyBorder="1" applyAlignment="1">
      <alignment horizontal="center" vertical="center"/>
    </xf>
    <xf numFmtId="0" fontId="7" fillId="5" borderId="130" xfId="0" applyFont="1" applyFill="1" applyBorder="1" applyAlignment="1">
      <alignment horizontal="center" vertical="center"/>
    </xf>
    <xf numFmtId="0" fontId="31" fillId="2" borderId="129" xfId="0" applyFont="1" applyFill="1" applyBorder="1" applyAlignment="1">
      <alignment horizontal="left" vertical="center" wrapText="1"/>
    </xf>
    <xf numFmtId="0" fontId="31" fillId="0" borderId="69" xfId="0" applyFont="1" applyBorder="1" applyAlignment="1">
      <alignment horizontal="left" vertical="center" wrapText="1"/>
    </xf>
    <xf numFmtId="0" fontId="31" fillId="0" borderId="70" xfId="0" applyFont="1" applyBorder="1" applyAlignment="1">
      <alignment horizontal="left" vertical="center" wrapText="1"/>
    </xf>
    <xf numFmtId="0" fontId="31" fillId="0" borderId="62" xfId="0" applyFont="1" applyBorder="1" applyAlignment="1">
      <alignment horizontal="left" vertical="center" wrapText="1"/>
    </xf>
    <xf numFmtId="164" fontId="31" fillId="2" borderId="40" xfId="0" applyNumberFormat="1" applyFont="1" applyFill="1" applyBorder="1" applyAlignment="1">
      <alignment horizontal="left" vertical="center" wrapText="1"/>
    </xf>
    <xf numFmtId="164" fontId="31" fillId="2" borderId="79" xfId="0" applyNumberFormat="1" applyFont="1" applyFill="1" applyBorder="1" applyAlignment="1">
      <alignment horizontal="left" vertical="center" wrapText="1"/>
    </xf>
    <xf numFmtId="164" fontId="13" fillId="2" borderId="40" xfId="0" applyNumberFormat="1" applyFont="1" applyFill="1" applyBorder="1" applyAlignment="1">
      <alignment horizontal="left" vertical="center" wrapText="1"/>
    </xf>
    <xf numFmtId="164" fontId="13" fillId="2" borderId="79" xfId="0" applyNumberFormat="1" applyFont="1" applyFill="1" applyBorder="1" applyAlignment="1">
      <alignment horizontal="left" vertical="center" wrapText="1"/>
    </xf>
    <xf numFmtId="0" fontId="12" fillId="0" borderId="78" xfId="0" applyFont="1" applyBorder="1" applyAlignment="1">
      <alignment horizontal="left" vertical="center" wrapText="1"/>
    </xf>
    <xf numFmtId="0" fontId="12" fillId="0" borderId="87" xfId="0" applyFont="1" applyBorder="1" applyAlignment="1">
      <alignment horizontal="left" vertical="center" wrapText="1"/>
    </xf>
    <xf numFmtId="164" fontId="31" fillId="2" borderId="38" xfId="0" applyNumberFormat="1" applyFont="1" applyFill="1" applyBorder="1" applyAlignment="1">
      <alignment horizontal="left" vertical="center" wrapText="1"/>
    </xf>
    <xf numFmtId="164" fontId="31" fillId="2" borderId="81" xfId="0" applyNumberFormat="1" applyFont="1" applyFill="1" applyBorder="1" applyAlignment="1">
      <alignment horizontal="left" vertical="center" wrapText="1"/>
    </xf>
    <xf numFmtId="0" fontId="7" fillId="5" borderId="77" xfId="0" applyFont="1" applyFill="1" applyBorder="1" applyAlignment="1">
      <alignment horizontal="center" vertical="center"/>
    </xf>
    <xf numFmtId="0" fontId="7" fillId="5" borderId="66" xfId="0" applyFont="1" applyFill="1" applyBorder="1" applyAlignment="1">
      <alignment horizontal="center" vertical="center"/>
    </xf>
    <xf numFmtId="0" fontId="13" fillId="2" borderId="19" xfId="0" applyFont="1" applyFill="1" applyBorder="1" applyAlignment="1">
      <alignment horizontal="center" vertical="center"/>
    </xf>
    <xf numFmtId="0" fontId="25" fillId="2" borderId="83" xfId="0" applyFont="1" applyFill="1" applyBorder="1" applyAlignment="1">
      <alignment horizontal="left" vertical="top" wrapText="1"/>
    </xf>
    <xf numFmtId="0" fontId="7" fillId="5" borderId="0" xfId="0" applyFont="1" applyFill="1" applyAlignment="1">
      <alignment horizontal="left" vertical="center" indent="1"/>
    </xf>
    <xf numFmtId="0" fontId="7" fillId="5" borderId="0" xfId="0" applyFont="1" applyFill="1" applyAlignment="1">
      <alignment horizontal="left" vertical="center" wrapText="1" indent="1"/>
    </xf>
    <xf numFmtId="0" fontId="13" fillId="2" borderId="0" xfId="0" applyFont="1" applyFill="1" applyAlignment="1">
      <alignment horizontal="center" vertical="center"/>
    </xf>
    <xf numFmtId="0" fontId="86" fillId="2" borderId="69" xfId="0" applyFont="1" applyFill="1" applyBorder="1" applyAlignment="1">
      <alignment horizontal="left" vertical="center" wrapText="1"/>
    </xf>
    <xf numFmtId="0" fontId="86" fillId="2" borderId="70" xfId="0" applyFont="1" applyFill="1" applyBorder="1" applyAlignment="1">
      <alignment horizontal="left" vertical="center" wrapText="1"/>
    </xf>
    <xf numFmtId="0" fontId="86" fillId="2" borderId="62" xfId="0" applyFont="1" applyFill="1" applyBorder="1" applyAlignment="1">
      <alignment horizontal="left" vertical="center" wrapText="1"/>
    </xf>
    <xf numFmtId="0" fontId="15" fillId="0" borderId="64" xfId="0" applyFont="1" applyBorder="1" applyAlignment="1">
      <alignment horizontal="left" vertical="center" wrapText="1"/>
    </xf>
    <xf numFmtId="0" fontId="8" fillId="0" borderId="64" xfId="0" applyFont="1" applyBorder="1" applyAlignment="1">
      <alignment horizontal="left" vertical="center" wrapText="1"/>
    </xf>
    <xf numFmtId="3" fontId="13" fillId="2" borderId="19" xfId="0" applyNumberFormat="1" applyFont="1" applyFill="1" applyBorder="1" applyAlignment="1">
      <alignment horizontal="center" vertical="center"/>
    </xf>
    <xf numFmtId="0" fontId="86" fillId="2" borderId="68"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86" fillId="2" borderId="61" xfId="0" applyFont="1" applyFill="1" applyBorder="1" applyAlignment="1">
      <alignment horizontal="left" vertical="center"/>
    </xf>
    <xf numFmtId="0" fontId="25" fillId="2" borderId="61" xfId="0" applyFont="1" applyFill="1" applyBorder="1" applyAlignment="1">
      <alignment horizontal="left" vertical="center"/>
    </xf>
    <xf numFmtId="0" fontId="7" fillId="5" borderId="33" xfId="0" applyFont="1" applyFill="1" applyBorder="1" applyAlignment="1">
      <alignment horizontal="left" vertical="center" indent="1"/>
    </xf>
    <xf numFmtId="0" fontId="15" fillId="0" borderId="64" xfId="0" applyFont="1" applyBorder="1" applyAlignment="1">
      <alignment horizontal="left" vertical="top" wrapText="1"/>
    </xf>
    <xf numFmtId="0" fontId="8" fillId="0" borderId="64" xfId="0" applyFont="1" applyBorder="1" applyAlignment="1">
      <alignment horizontal="left" vertical="top" wrapText="1"/>
    </xf>
    <xf numFmtId="0" fontId="25" fillId="2" borderId="69" xfId="0" applyFont="1" applyFill="1" applyBorder="1" applyAlignment="1">
      <alignment horizontal="left" vertical="center" wrapText="1"/>
    </xf>
    <xf numFmtId="0" fontId="12" fillId="0" borderId="69" xfId="0" applyFont="1" applyBorder="1" applyAlignment="1">
      <alignment horizontal="left" vertical="center" wrapText="1"/>
    </xf>
    <xf numFmtId="0" fontId="12" fillId="2" borderId="69" xfId="0" applyFont="1" applyFill="1" applyBorder="1" applyAlignment="1">
      <alignment horizontal="left" vertical="top" wrapText="1"/>
    </xf>
    <xf numFmtId="0" fontId="12" fillId="2" borderId="70" xfId="0" applyFont="1" applyFill="1" applyBorder="1" applyAlignment="1">
      <alignment horizontal="left" vertical="top" wrapText="1"/>
    </xf>
    <xf numFmtId="0" fontId="13" fillId="0" borderId="69" xfId="0" applyFont="1" applyBorder="1" applyAlignment="1">
      <alignment horizontal="left" vertical="top" wrapText="1"/>
    </xf>
    <xf numFmtId="0" fontId="13" fillId="0" borderId="70" xfId="0" applyFont="1" applyBorder="1" applyAlignment="1">
      <alignment horizontal="left" vertical="top" wrapText="1"/>
    </xf>
    <xf numFmtId="0" fontId="13" fillId="0" borderId="62" xfId="0" applyFont="1" applyBorder="1" applyAlignment="1">
      <alignment horizontal="left" vertical="top" wrapText="1"/>
    </xf>
    <xf numFmtId="0" fontId="86" fillId="2" borderId="69" xfId="0" applyFont="1" applyFill="1" applyBorder="1" applyAlignment="1">
      <alignment horizontal="left" vertical="top" wrapText="1"/>
    </xf>
    <xf numFmtId="0" fontId="86" fillId="2" borderId="70" xfId="0" applyFont="1" applyFill="1" applyBorder="1" applyAlignment="1">
      <alignment horizontal="left" vertical="top" wrapText="1"/>
    </xf>
    <xf numFmtId="0" fontId="86" fillId="2" borderId="62" xfId="0" applyFont="1" applyFill="1" applyBorder="1" applyAlignment="1">
      <alignment horizontal="left" vertical="top" wrapText="1"/>
    </xf>
    <xf numFmtId="0" fontId="13" fillId="2" borderId="70" xfId="0" applyFont="1" applyFill="1" applyBorder="1" applyAlignment="1">
      <alignment horizontal="left" vertical="top" wrapText="1"/>
    </xf>
    <xf numFmtId="0" fontId="13" fillId="2" borderId="62" xfId="0" applyFont="1" applyFill="1" applyBorder="1" applyAlignment="1">
      <alignment horizontal="left" vertical="top" wrapText="1"/>
    </xf>
    <xf numFmtId="0" fontId="15" fillId="2" borderId="78" xfId="0" applyFont="1" applyFill="1" applyBorder="1" applyAlignment="1">
      <alignment horizontal="left" vertical="top" wrapText="1"/>
    </xf>
    <xf numFmtId="0" fontId="15" fillId="2" borderId="40" xfId="0" applyFont="1" applyFill="1" applyBorder="1" applyAlignment="1">
      <alignment horizontal="left" vertical="top" wrapText="1"/>
    </xf>
    <xf numFmtId="0" fontId="20" fillId="2" borderId="83" xfId="0" applyFont="1" applyFill="1" applyBorder="1" applyAlignment="1">
      <alignment vertical="top" wrapText="1"/>
    </xf>
    <xf numFmtId="0" fontId="20" fillId="2" borderId="0" xfId="0" applyFont="1" applyFill="1" applyAlignment="1">
      <alignment vertical="top" wrapText="1"/>
    </xf>
    <xf numFmtId="0" fontId="13" fillId="2" borderId="38" xfId="0" applyFont="1" applyFill="1" applyBorder="1" applyAlignment="1">
      <alignment horizontal="center" vertical="center"/>
    </xf>
    <xf numFmtId="0" fontId="7" fillId="5" borderId="83" xfId="0" applyFont="1" applyFill="1" applyBorder="1" applyAlignment="1">
      <alignment horizontal="left" vertical="center" wrapText="1"/>
    </xf>
    <xf numFmtId="0" fontId="13" fillId="0" borderId="137" xfId="0" applyFont="1" applyBorder="1" applyAlignment="1">
      <alignment horizontal="left" vertical="center" wrapText="1"/>
    </xf>
    <xf numFmtId="0" fontId="13" fillId="0" borderId="138" xfId="0" applyFont="1" applyBorder="1" applyAlignment="1">
      <alignment horizontal="left" vertical="center" wrapText="1"/>
    </xf>
    <xf numFmtId="0" fontId="13" fillId="0" borderId="132" xfId="0" applyFont="1" applyBorder="1" applyAlignment="1">
      <alignment horizontal="left" vertical="center" wrapText="1"/>
    </xf>
    <xf numFmtId="0" fontId="13" fillId="0" borderId="133" xfId="0" applyFont="1" applyBorder="1" applyAlignment="1">
      <alignment horizontal="left" vertical="center" wrapText="1"/>
    </xf>
    <xf numFmtId="0" fontId="8" fillId="0" borderId="83" xfId="0" applyFont="1" applyBorder="1" applyAlignment="1">
      <alignment horizontal="left" vertical="top" wrapText="1"/>
    </xf>
    <xf numFmtId="0" fontId="8" fillId="0" borderId="0" xfId="0" applyFont="1" applyAlignment="1">
      <alignment horizontal="left" vertical="top" wrapText="1"/>
    </xf>
    <xf numFmtId="0" fontId="8" fillId="0" borderId="84" xfId="0" applyFont="1" applyBorder="1" applyAlignment="1">
      <alignment horizontal="left" vertical="top" wrapText="1"/>
    </xf>
    <xf numFmtId="0" fontId="36" fillId="6" borderId="68" xfId="0" applyFont="1" applyFill="1" applyBorder="1" applyAlignment="1">
      <alignment vertical="center"/>
    </xf>
    <xf numFmtId="0" fontId="36" fillId="6" borderId="77" xfId="0" applyFont="1" applyFill="1" applyBorder="1" applyAlignment="1">
      <alignment vertical="center"/>
    </xf>
    <xf numFmtId="0" fontId="36" fillId="6" borderId="66" xfId="0" applyFont="1" applyFill="1" applyBorder="1" applyAlignment="1">
      <alignment vertical="center"/>
    </xf>
    <xf numFmtId="0" fontId="57" fillId="5" borderId="40" xfId="0" applyFont="1" applyFill="1" applyBorder="1" applyAlignment="1">
      <alignment vertical="center"/>
    </xf>
    <xf numFmtId="0" fontId="57" fillId="5" borderId="94" xfId="0" applyFont="1" applyFill="1" applyBorder="1" applyAlignment="1">
      <alignment vertical="center"/>
    </xf>
    <xf numFmtId="0" fontId="13" fillId="0" borderId="137" xfId="0" applyFont="1" applyBorder="1" applyAlignment="1">
      <alignment vertical="center" wrapText="1"/>
    </xf>
    <xf numFmtId="0" fontId="13" fillId="0" borderId="138" xfId="0" applyFont="1" applyBorder="1" applyAlignment="1">
      <alignment vertical="center" wrapText="1"/>
    </xf>
    <xf numFmtId="0" fontId="7" fillId="0" borderId="95"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63" xfId="0" applyFont="1" applyBorder="1" applyAlignment="1">
      <alignment horizontal="center" vertical="center" wrapText="1"/>
    </xf>
    <xf numFmtId="0" fontId="13" fillId="0" borderId="32" xfId="0" applyFont="1" applyBorder="1" applyAlignment="1">
      <alignment vertical="center" wrapText="1"/>
    </xf>
    <xf numFmtId="0" fontId="13" fillId="0" borderId="19" xfId="0" applyFont="1" applyBorder="1" applyAlignment="1">
      <alignment vertical="center" wrapText="1"/>
    </xf>
    <xf numFmtId="0" fontId="13" fillId="0" borderId="132" xfId="0" applyFont="1" applyBorder="1" applyAlignment="1">
      <alignment vertical="center" wrapText="1"/>
    </xf>
    <xf numFmtId="0" fontId="13" fillId="0" borderId="133" xfId="0" applyFont="1" applyBorder="1" applyAlignment="1">
      <alignment vertical="center" wrapText="1"/>
    </xf>
    <xf numFmtId="0" fontId="36" fillId="6" borderId="68" xfId="0" applyFont="1" applyFill="1" applyBorder="1"/>
    <xf numFmtId="0" fontId="36" fillId="6" borderId="77" xfId="0" applyFont="1" applyFill="1" applyBorder="1"/>
    <xf numFmtId="0" fontId="36" fillId="6" borderId="66" xfId="0" applyFont="1" applyFill="1" applyBorder="1"/>
    <xf numFmtId="0" fontId="12" fillId="0" borderId="83" xfId="0" applyFont="1" applyBorder="1" applyAlignment="1">
      <alignment horizontal="left" vertical="center" wrapText="1"/>
    </xf>
    <xf numFmtId="0" fontId="12" fillId="0" borderId="0" xfId="0" applyFont="1" applyAlignment="1">
      <alignment horizontal="left" vertical="center" wrapText="1"/>
    </xf>
    <xf numFmtId="0" fontId="24" fillId="0" borderId="69" xfId="0" applyFont="1" applyBorder="1" applyAlignment="1">
      <alignment horizontal="left" vertical="center" wrapText="1"/>
    </xf>
    <xf numFmtId="0" fontId="24" fillId="0" borderId="70" xfId="0" applyFont="1" applyBorder="1" applyAlignment="1">
      <alignment horizontal="left" vertical="center" wrapText="1"/>
    </xf>
    <xf numFmtId="0" fontId="23" fillId="0" borderId="68" xfId="0" applyFont="1" applyBorder="1" applyAlignment="1">
      <alignment horizontal="left" vertical="center" wrapText="1"/>
    </xf>
    <xf numFmtId="0" fontId="23" fillId="0" borderId="68" xfId="0" applyFont="1" applyBorder="1" applyAlignment="1">
      <alignment horizontal="left" vertical="center"/>
    </xf>
    <xf numFmtId="0" fontId="23" fillId="0" borderId="69" xfId="0" applyFont="1" applyBorder="1" applyAlignment="1">
      <alignment horizontal="left" vertical="center"/>
    </xf>
    <xf numFmtId="0" fontId="23" fillId="2" borderId="65" xfId="0" applyFont="1" applyFill="1" applyBorder="1" applyAlignment="1">
      <alignment horizontal="left" vertical="center"/>
    </xf>
    <xf numFmtId="0" fontId="23" fillId="2" borderId="71" xfId="0" applyFont="1" applyFill="1" applyBorder="1" applyAlignment="1">
      <alignment horizontal="left" vertical="center"/>
    </xf>
    <xf numFmtId="0" fontId="23" fillId="2" borderId="63" xfId="0" applyFont="1" applyFill="1" applyBorder="1" applyAlignment="1">
      <alignment horizontal="left" vertical="center"/>
    </xf>
    <xf numFmtId="0" fontId="36" fillId="6" borderId="69" xfId="0" applyFont="1" applyFill="1" applyBorder="1" applyAlignment="1">
      <alignment vertical="center" wrapText="1"/>
    </xf>
    <xf numFmtId="0" fontId="36" fillId="6" borderId="70" xfId="0" applyFont="1" applyFill="1" applyBorder="1" applyAlignment="1">
      <alignment vertical="center" wrapText="1"/>
    </xf>
    <xf numFmtId="0" fontId="36" fillId="6" borderId="62" xfId="0" applyFont="1" applyFill="1" applyBorder="1" applyAlignment="1">
      <alignment vertical="center" wrapText="1"/>
    </xf>
    <xf numFmtId="0" fontId="15" fillId="0" borderId="65" xfId="0" applyFont="1" applyBorder="1" applyAlignment="1">
      <alignment horizontal="left" vertical="center" wrapText="1"/>
    </xf>
    <xf numFmtId="0" fontId="15" fillId="0" borderId="71" xfId="0" applyFont="1" applyBorder="1" applyAlignment="1">
      <alignment horizontal="left" vertical="center" wrapText="1"/>
    </xf>
    <xf numFmtId="0" fontId="15" fillId="0" borderId="63" xfId="0" applyFont="1" applyBorder="1" applyAlignment="1">
      <alignment horizontal="left" vertical="center" wrapText="1"/>
    </xf>
    <xf numFmtId="0" fontId="13" fillId="0" borderId="68" xfId="0" applyFont="1" applyBorder="1" applyAlignment="1">
      <alignment horizontal="left" vertical="top" wrapText="1"/>
    </xf>
    <xf numFmtId="0" fontId="13" fillId="0" borderId="77" xfId="0" applyFont="1" applyBorder="1" applyAlignment="1">
      <alignment horizontal="left" vertical="top" wrapText="1"/>
    </xf>
    <xf numFmtId="0" fontId="23" fillId="2" borderId="68" xfId="0" applyFont="1" applyFill="1" applyBorder="1" applyAlignment="1">
      <alignment horizontal="left" vertical="center"/>
    </xf>
    <xf numFmtId="0" fontId="23" fillId="2" borderId="77" xfId="0" applyFont="1" applyFill="1" applyBorder="1" applyAlignment="1">
      <alignment horizontal="left" vertical="center"/>
    </xf>
    <xf numFmtId="0" fontId="13" fillId="2" borderId="68" xfId="0" applyFont="1" applyFill="1" applyBorder="1" applyAlignment="1">
      <alignment vertical="top" wrapText="1"/>
    </xf>
    <xf numFmtId="0" fontId="13" fillId="2" borderId="77" xfId="0" applyFont="1" applyFill="1" applyBorder="1" applyAlignment="1">
      <alignment vertical="top" wrapText="1"/>
    </xf>
    <xf numFmtId="0" fontId="13" fillId="2" borderId="66" xfId="0" applyFont="1" applyFill="1" applyBorder="1" applyAlignment="1">
      <alignment vertical="top" wrapText="1"/>
    </xf>
    <xf numFmtId="0" fontId="12" fillId="0" borderId="68" xfId="0" applyFont="1" applyBorder="1" applyAlignment="1">
      <alignment horizontal="left" vertical="top" wrapText="1"/>
    </xf>
    <xf numFmtId="0" fontId="28" fillId="2" borderId="40" xfId="0" applyFont="1" applyFill="1" applyBorder="1" applyAlignment="1">
      <alignment vertical="top" wrapText="1"/>
    </xf>
    <xf numFmtId="0" fontId="28" fillId="2" borderId="79" xfId="0" applyFont="1" applyFill="1" applyBorder="1" applyAlignment="1">
      <alignment vertical="top" wrapText="1"/>
    </xf>
    <xf numFmtId="0" fontId="39" fillId="2" borderId="70" xfId="0" applyFont="1" applyFill="1" applyBorder="1" applyAlignment="1">
      <alignment horizontal="center" vertical="center" wrapText="1"/>
    </xf>
    <xf numFmtId="0" fontId="39" fillId="2" borderId="62" xfId="0" applyFont="1" applyFill="1" applyBorder="1" applyAlignment="1">
      <alignment horizontal="center" vertical="center" wrapText="1"/>
    </xf>
    <xf numFmtId="0" fontId="39" fillId="0" borderId="66" xfId="0" applyFont="1" applyBorder="1" applyAlignment="1">
      <alignment horizontal="center" vertical="center" wrapText="1"/>
    </xf>
    <xf numFmtId="0" fontId="39" fillId="0" borderId="84" xfId="0" applyFont="1" applyBorder="1" applyAlignment="1">
      <alignment horizontal="center" vertical="center"/>
    </xf>
    <xf numFmtId="0" fontId="39" fillId="0" borderId="63" xfId="0" applyFont="1" applyBorder="1" applyAlignment="1">
      <alignment horizontal="center" vertical="center"/>
    </xf>
    <xf numFmtId="0" fontId="57" fillId="5" borderId="0" xfId="0" applyFont="1" applyFill="1" applyAlignment="1">
      <alignment vertical="center"/>
    </xf>
    <xf numFmtId="0" fontId="31" fillId="0" borderId="69" xfId="0" applyFont="1" applyBorder="1" applyAlignment="1">
      <alignment horizontal="left" vertical="center"/>
    </xf>
    <xf numFmtId="0" fontId="31" fillId="0" borderId="70" xfId="0" applyFont="1" applyBorder="1" applyAlignment="1">
      <alignment horizontal="left" vertical="center"/>
    </xf>
    <xf numFmtId="0" fontId="31" fillId="0" borderId="62" xfId="0" applyFont="1" applyBorder="1" applyAlignment="1">
      <alignment horizontal="left" vertical="center"/>
    </xf>
    <xf numFmtId="0" fontId="13" fillId="6" borderId="38" xfId="0" applyFont="1" applyFill="1" applyBorder="1" applyAlignment="1">
      <alignment horizontal="left" vertical="center" wrapText="1"/>
    </xf>
    <xf numFmtId="0" fontId="13" fillId="6" borderId="81" xfId="0" applyFont="1" applyFill="1" applyBorder="1" applyAlignment="1">
      <alignment horizontal="left" vertical="center" wrapText="1"/>
    </xf>
    <xf numFmtId="9" fontId="31" fillId="0" borderId="19" xfId="0" applyNumberFormat="1" applyFont="1" applyBorder="1" applyAlignment="1">
      <alignment horizontal="center" vertical="center" wrapText="1" indent="1"/>
    </xf>
    <xf numFmtId="9" fontId="31" fillId="0" borderId="109" xfId="0" applyNumberFormat="1" applyFont="1" applyBorder="1" applyAlignment="1">
      <alignment horizontal="center" vertical="center" wrapText="1" indent="1"/>
    </xf>
    <xf numFmtId="0" fontId="7" fillId="4" borderId="0" xfId="0" applyFont="1" applyFill="1" applyAlignment="1">
      <alignment horizontal="center" vertical="center" wrapText="1" indent="1"/>
    </xf>
    <xf numFmtId="9" fontId="31" fillId="0" borderId="83" xfId="0" applyNumberFormat="1" applyFont="1" applyBorder="1" applyAlignment="1">
      <alignment horizontal="center" vertical="center" wrapText="1" indent="1"/>
    </xf>
    <xf numFmtId="9" fontId="31" fillId="0" borderId="84" xfId="0" applyNumberFormat="1" applyFont="1" applyBorder="1" applyAlignment="1">
      <alignment horizontal="center" vertical="center" wrapText="1" indent="1"/>
    </xf>
    <xf numFmtId="165" fontId="31" fillId="0" borderId="89" xfId="0" applyNumberFormat="1" applyFont="1" applyBorder="1" applyAlignment="1">
      <alignment horizontal="center" vertical="center" wrapText="1" indent="1"/>
    </xf>
    <xf numFmtId="165" fontId="31" fillId="0" borderId="109" xfId="0" applyNumberFormat="1" applyFont="1" applyBorder="1" applyAlignment="1">
      <alignment horizontal="center" vertical="center" wrapText="1" indent="1"/>
    </xf>
    <xf numFmtId="0" fontId="13" fillId="6" borderId="19"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36" fillId="6" borderId="0" xfId="0" applyFont="1" applyFill="1" applyAlignment="1">
      <alignment vertical="center" wrapText="1"/>
    </xf>
    <xf numFmtId="0" fontId="43" fillId="9" borderId="134" xfId="0" applyFont="1" applyFill="1" applyBorder="1" applyAlignment="1">
      <alignment horizontal="left" vertical="center" wrapText="1"/>
    </xf>
    <xf numFmtId="0" fontId="43" fillId="9" borderId="97" xfId="0" applyFont="1" applyFill="1" applyBorder="1" applyAlignment="1">
      <alignment horizontal="left" vertical="center" wrapText="1"/>
    </xf>
    <xf numFmtId="0" fontId="13" fillId="2" borderId="68" xfId="0" applyFont="1" applyFill="1" applyBorder="1" applyAlignment="1">
      <alignment horizontal="left" vertical="top" wrapText="1"/>
    </xf>
    <xf numFmtId="0" fontId="13" fillId="2" borderId="77" xfId="0" applyFont="1" applyFill="1" applyBorder="1" applyAlignment="1">
      <alignment horizontal="left" vertical="top" wrapText="1"/>
    </xf>
    <xf numFmtId="0" fontId="13" fillId="2" borderId="66" xfId="0" applyFont="1" applyFill="1" applyBorder="1" applyAlignment="1">
      <alignment horizontal="left" vertical="top" wrapText="1"/>
    </xf>
    <xf numFmtId="0" fontId="65" fillId="0" borderId="65" xfId="0" applyFont="1" applyBorder="1" applyAlignment="1">
      <alignment horizontal="left" vertical="center" wrapText="1"/>
    </xf>
    <xf numFmtId="0" fontId="65" fillId="0" borderId="71" xfId="0" applyFont="1" applyBorder="1" applyAlignment="1">
      <alignment horizontal="left" vertical="center" wrapText="1"/>
    </xf>
    <xf numFmtId="0" fontId="65" fillId="0" borderId="63" xfId="0" applyFont="1" applyBorder="1" applyAlignment="1">
      <alignment horizontal="left" vertical="center" wrapText="1"/>
    </xf>
    <xf numFmtId="0" fontId="28" fillId="2" borderId="78" xfId="0" applyFont="1" applyFill="1" applyBorder="1" applyAlignment="1">
      <alignment vertical="top" wrapText="1"/>
    </xf>
    <xf numFmtId="0" fontId="36" fillId="6" borderId="84" xfId="0" applyFont="1" applyFill="1" applyBorder="1" applyAlignment="1">
      <alignment vertical="center" wrapText="1"/>
    </xf>
    <xf numFmtId="0" fontId="43" fillId="5" borderId="0" xfId="0" applyFont="1" applyFill="1" applyAlignment="1">
      <alignment horizontal="center"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62" xfId="0" applyFont="1" applyBorder="1" applyAlignment="1">
      <alignment horizontal="left" vertical="center" wrapText="1"/>
    </xf>
    <xf numFmtId="0" fontId="13" fillId="6" borderId="87" xfId="0" applyFont="1" applyFill="1" applyBorder="1" applyAlignment="1">
      <alignment horizontal="left" vertical="center" wrapText="1"/>
    </xf>
    <xf numFmtId="0" fontId="13" fillId="6" borderId="89" xfId="0" applyFont="1" applyFill="1" applyBorder="1" applyAlignment="1">
      <alignment horizontal="left" vertical="center" wrapText="1"/>
    </xf>
    <xf numFmtId="0" fontId="36" fillId="6" borderId="69" xfId="0" applyFont="1" applyFill="1" applyBorder="1" applyAlignment="1">
      <alignment horizontal="left" vertical="center" wrapText="1"/>
    </xf>
    <xf numFmtId="0" fontId="36" fillId="6" borderId="70" xfId="0" applyFont="1" applyFill="1" applyBorder="1" applyAlignment="1">
      <alignment horizontal="left" vertical="center" wrapText="1"/>
    </xf>
    <xf numFmtId="0" fontId="39" fillId="2" borderId="66" xfId="0" applyFont="1" applyFill="1" applyBorder="1" applyAlignment="1">
      <alignment horizontal="center" vertical="center" wrapText="1"/>
    </xf>
    <xf numFmtId="0" fontId="39" fillId="2" borderId="63" xfId="0" applyFont="1" applyFill="1" applyBorder="1" applyAlignment="1">
      <alignment horizontal="center" vertical="center" wrapText="1"/>
    </xf>
    <xf numFmtId="0" fontId="7" fillId="5" borderId="99" xfId="0" applyFont="1" applyFill="1" applyBorder="1" applyAlignment="1">
      <alignment horizontal="left" vertical="center" wrapText="1" indent="1"/>
    </xf>
    <xf numFmtId="0" fontId="7" fillId="5" borderId="88" xfId="0" applyFont="1" applyFill="1" applyBorder="1" applyAlignment="1">
      <alignment horizontal="left" vertical="center" wrapText="1" indent="1"/>
    </xf>
    <xf numFmtId="0" fontId="7" fillId="5" borderId="100" xfId="0" applyFont="1" applyFill="1" applyBorder="1" applyAlignment="1">
      <alignment horizontal="left" vertical="center" wrapText="1" indent="1"/>
    </xf>
    <xf numFmtId="0" fontId="7" fillId="5" borderId="32" xfId="0" applyFont="1" applyFill="1" applyBorder="1" applyAlignment="1">
      <alignment horizontal="left" vertical="center" wrapText="1" indent="1"/>
    </xf>
    <xf numFmtId="0" fontId="7" fillId="5" borderId="19" xfId="0" applyFont="1" applyFill="1" applyBorder="1" applyAlignment="1">
      <alignment horizontal="left" vertical="center" wrapText="1" indent="1"/>
    </xf>
    <xf numFmtId="0" fontId="15" fillId="0" borderId="75" xfId="0" applyFont="1" applyBorder="1" applyAlignment="1">
      <alignment horizontal="left" vertical="center" wrapText="1"/>
    </xf>
    <xf numFmtId="0" fontId="15" fillId="0" borderId="76" xfId="0" applyFont="1" applyBorder="1" applyAlignment="1">
      <alignment horizontal="left" vertical="center" wrapText="1"/>
    </xf>
    <xf numFmtId="0" fontId="23" fillId="2" borderId="62" xfId="0" applyFont="1" applyFill="1" applyBorder="1" applyAlignment="1">
      <alignment horizontal="left" vertical="center" wrapText="1"/>
    </xf>
    <xf numFmtId="0" fontId="31" fillId="2" borderId="68" xfId="0" applyFont="1" applyFill="1" applyBorder="1" applyAlignment="1">
      <alignment horizontal="left" vertical="center" wrapText="1"/>
    </xf>
    <xf numFmtId="0" fontId="31" fillId="2" borderId="77" xfId="0" applyFont="1" applyFill="1" applyBorder="1" applyAlignment="1">
      <alignment horizontal="left" vertical="center" wrapText="1"/>
    </xf>
    <xf numFmtId="0" fontId="31" fillId="2" borderId="66" xfId="0" applyFont="1" applyFill="1" applyBorder="1" applyAlignment="1">
      <alignment horizontal="left" vertical="center" wrapText="1"/>
    </xf>
    <xf numFmtId="0" fontId="39" fillId="0" borderId="84" xfId="0" applyFont="1" applyBorder="1" applyAlignment="1">
      <alignment horizontal="center" vertical="center" wrapText="1"/>
    </xf>
    <xf numFmtId="0" fontId="39" fillId="0" borderId="63" xfId="0" applyFont="1" applyBorder="1" applyAlignment="1">
      <alignment horizontal="center" vertical="center" wrapText="1"/>
    </xf>
    <xf numFmtId="0" fontId="13" fillId="0" borderId="19" xfId="0" applyFont="1" applyBorder="1" applyAlignment="1">
      <alignment horizontal="center" vertical="center" wrapText="1"/>
    </xf>
    <xf numFmtId="164" fontId="13" fillId="0" borderId="38" xfId="0" applyNumberFormat="1" applyFont="1" applyBorder="1" applyAlignment="1">
      <alignment horizontal="center" vertical="center" wrapText="1"/>
    </xf>
    <xf numFmtId="0" fontId="15" fillId="0" borderId="0" xfId="0" applyFont="1" applyAlignment="1">
      <alignment vertical="center" wrapText="1"/>
    </xf>
    <xf numFmtId="0" fontId="13" fillId="2" borderId="89" xfId="0" applyFont="1" applyFill="1" applyBorder="1" applyAlignment="1">
      <alignment horizontal="left" vertical="center" wrapText="1"/>
    </xf>
    <xf numFmtId="0" fontId="43" fillId="9" borderId="0" xfId="0" applyFont="1" applyFill="1" applyAlignment="1">
      <alignment horizontal="left" vertical="center" wrapText="1"/>
    </xf>
    <xf numFmtId="0" fontId="13" fillId="6" borderId="0" xfId="0" applyFont="1" applyFill="1" applyAlignment="1">
      <alignment horizontal="left" vertical="center" wrapText="1"/>
    </xf>
    <xf numFmtId="0" fontId="13" fillId="6" borderId="84" xfId="0" applyFont="1" applyFill="1" applyBorder="1" applyAlignment="1">
      <alignment horizontal="left" vertical="center" wrapText="1"/>
    </xf>
    <xf numFmtId="0" fontId="13" fillId="6" borderId="40" xfId="0" applyFont="1" applyFill="1" applyBorder="1" applyAlignment="1">
      <alignment horizontal="left" vertical="center" wrapText="1"/>
    </xf>
    <xf numFmtId="0" fontId="13" fillId="6" borderId="79" xfId="0" applyFont="1" applyFill="1" applyBorder="1" applyAlignment="1">
      <alignment horizontal="left" vertical="center" wrapText="1"/>
    </xf>
    <xf numFmtId="0" fontId="13" fillId="6" borderId="109" xfId="0" applyFont="1" applyFill="1" applyBorder="1" applyAlignment="1">
      <alignment horizontal="left" vertical="center" wrapText="1"/>
    </xf>
    <xf numFmtId="9" fontId="31" fillId="0" borderId="0" xfId="0" applyNumberFormat="1" applyFont="1" applyAlignment="1">
      <alignment horizontal="center" vertical="center" wrapText="1" indent="1"/>
    </xf>
    <xf numFmtId="0" fontId="20" fillId="2" borderId="83" xfId="0" applyFont="1" applyFill="1" applyBorder="1" applyAlignment="1">
      <alignment vertical="center" wrapText="1"/>
    </xf>
    <xf numFmtId="0" fontId="20" fillId="2" borderId="0" xfId="0" applyFont="1" applyFill="1" applyAlignment="1">
      <alignment vertical="center" wrapText="1"/>
    </xf>
    <xf numFmtId="0" fontId="20" fillId="2" borderId="84" xfId="0" applyFont="1" applyFill="1" applyBorder="1" applyAlignment="1">
      <alignmen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36" fillId="11" borderId="68" xfId="0" applyFont="1" applyFill="1" applyBorder="1" applyAlignment="1">
      <alignment vertical="center" wrapText="1"/>
    </xf>
    <xf numFmtId="0" fontId="36" fillId="11" borderId="77" xfId="0" applyFont="1" applyFill="1" applyBorder="1" applyAlignment="1">
      <alignment vertical="center" wrapText="1"/>
    </xf>
    <xf numFmtId="0" fontId="36" fillId="11" borderId="68" xfId="0" applyFont="1" applyFill="1" applyBorder="1" applyAlignment="1">
      <alignment vertical="center"/>
    </xf>
    <xf numFmtId="0" fontId="36" fillId="11" borderId="77" xfId="0" applyFont="1" applyFill="1" applyBorder="1" applyAlignment="1">
      <alignment vertical="center"/>
    </xf>
    <xf numFmtId="0" fontId="2" fillId="0" borderId="2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31" fillId="2" borderId="65" xfId="0" applyFont="1" applyFill="1" applyBorder="1" applyAlignment="1">
      <alignment vertical="center" wrapText="1"/>
    </xf>
    <xf numFmtId="0" fontId="31" fillId="2" borderId="71" xfId="0" applyFont="1" applyFill="1" applyBorder="1" applyAlignment="1">
      <alignment vertical="center" wrapText="1"/>
    </xf>
    <xf numFmtId="0" fontId="31" fillId="2" borderId="63" xfId="0" applyFont="1" applyFill="1" applyBorder="1" applyAlignment="1">
      <alignment vertical="center" wrapText="1"/>
    </xf>
    <xf numFmtId="0" fontId="13" fillId="2" borderId="65" xfId="0" applyFont="1" applyFill="1" applyBorder="1" applyAlignment="1">
      <alignment vertical="center" wrapText="1"/>
    </xf>
    <xf numFmtId="0" fontId="13" fillId="2" borderId="71" xfId="0" applyFont="1" applyFill="1" applyBorder="1" applyAlignment="1">
      <alignment vertical="center" wrapText="1"/>
    </xf>
    <xf numFmtId="0" fontId="13" fillId="2" borderId="63" xfId="0" applyFont="1" applyFill="1" applyBorder="1" applyAlignment="1">
      <alignment vertical="center" wrapText="1"/>
    </xf>
    <xf numFmtId="0" fontId="23" fillId="0" borderId="23" xfId="0" applyFont="1" applyBorder="1" applyAlignment="1">
      <alignment horizontal="left" vertical="center" wrapText="1"/>
    </xf>
    <xf numFmtId="0" fontId="23" fillId="0" borderId="0" xfId="0" applyFont="1" applyAlignment="1">
      <alignment horizontal="left" vertical="center" wrapText="1"/>
    </xf>
    <xf numFmtId="0" fontId="23" fillId="0" borderId="26" xfId="0" applyFont="1" applyBorder="1" applyAlignment="1">
      <alignment horizontal="left" vertical="center" wrapText="1"/>
    </xf>
    <xf numFmtId="0" fontId="7" fillId="5" borderId="32"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57" xfId="0" applyFont="1" applyFill="1" applyBorder="1" applyAlignment="1">
      <alignment horizontal="left" vertical="center" wrapText="1"/>
    </xf>
    <xf numFmtId="0" fontId="15" fillId="0" borderId="27"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vertical="center" wrapText="1"/>
    </xf>
    <xf numFmtId="0" fontId="23" fillId="0" borderId="1" xfId="0" applyFont="1" applyBorder="1" applyAlignment="1">
      <alignment horizontal="left" vertical="center" wrapText="1"/>
    </xf>
    <xf numFmtId="0" fontId="15" fillId="2" borderId="27" xfId="0" applyFont="1" applyFill="1" applyBorder="1" applyAlignment="1">
      <alignment horizontal="left" vertical="center" wrapText="1"/>
    </xf>
    <xf numFmtId="0" fontId="29" fillId="2" borderId="15"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3" fillId="0" borderId="3" xfId="0" applyFont="1" applyBorder="1" applyAlignment="1">
      <alignment horizontal="left" vertical="center" wrapText="1"/>
    </xf>
    <xf numFmtId="0" fontId="8" fillId="2" borderId="35" xfId="0" applyFont="1" applyFill="1" applyBorder="1" applyAlignment="1">
      <alignment horizontal="left" vertical="center" wrapText="1"/>
    </xf>
    <xf numFmtId="0" fontId="15" fillId="2" borderId="42" xfId="0" applyFont="1" applyFill="1" applyBorder="1" applyAlignment="1">
      <alignment horizontal="left" vertical="center" wrapText="1"/>
    </xf>
    <xf numFmtId="0" fontId="7" fillId="5" borderId="25" xfId="0" applyFont="1" applyFill="1" applyBorder="1" applyAlignment="1">
      <alignment horizontal="left" vertical="center"/>
    </xf>
    <xf numFmtId="0" fontId="7" fillId="5" borderId="22" xfId="0" applyFont="1" applyFill="1" applyBorder="1" applyAlignment="1">
      <alignment horizontal="left" vertical="center"/>
    </xf>
    <xf numFmtId="0" fontId="23" fillId="0" borderId="53" xfId="0" applyFont="1" applyBorder="1" applyAlignment="1">
      <alignment horizontal="left" vertical="center"/>
    </xf>
    <xf numFmtId="0" fontId="23" fillId="0" borderId="25" xfId="0" applyFont="1" applyBorder="1" applyAlignment="1">
      <alignment horizontal="left" vertical="center"/>
    </xf>
    <xf numFmtId="0" fontId="23" fillId="0" borderId="22" xfId="0" applyFont="1" applyBorder="1" applyAlignment="1">
      <alignment horizontal="left" vertical="center"/>
    </xf>
    <xf numFmtId="0" fontId="15" fillId="0" borderId="27" xfId="0" applyFont="1" applyBorder="1" applyAlignment="1">
      <alignment horizontal="left" vertical="center" wrapText="1"/>
    </xf>
    <xf numFmtId="0" fontId="30" fillId="0" borderId="15" xfId="0" applyFont="1" applyBorder="1" applyAlignment="1">
      <alignment horizontal="left" vertical="center" wrapText="1"/>
    </xf>
    <xf numFmtId="0" fontId="30" fillId="0" borderId="5" xfId="0" applyFont="1" applyBorder="1" applyAlignment="1">
      <alignment horizontal="left" vertical="center" wrapText="1"/>
    </xf>
    <xf numFmtId="0" fontId="23" fillId="2" borderId="14" xfId="0" applyFont="1" applyFill="1" applyBorder="1" applyAlignment="1">
      <alignment horizontal="left" vertical="center" wrapText="1"/>
    </xf>
    <xf numFmtId="0" fontId="23" fillId="2" borderId="4" xfId="0" applyFont="1" applyFill="1" applyBorder="1" applyAlignment="1">
      <alignment horizontal="left" vertical="center"/>
    </xf>
    <xf numFmtId="0" fontId="23" fillId="2" borderId="2" xfId="0" applyFont="1" applyFill="1" applyBorder="1" applyAlignment="1">
      <alignment horizontal="left" vertical="center"/>
    </xf>
    <xf numFmtId="0" fontId="7" fillId="5" borderId="43"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43" fillId="5" borderId="3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3" fillId="2" borderId="8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6" xfId="0" applyFont="1" applyFill="1" applyBorder="1" applyAlignment="1">
      <alignment horizontal="left" vertical="center" wrapText="1"/>
    </xf>
    <xf numFmtId="0" fontId="13" fillId="2" borderId="140"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5" fillId="2" borderId="14" xfId="0" applyFont="1" applyFill="1" applyBorder="1" applyAlignment="1">
      <alignment horizontal="left" vertical="center"/>
    </xf>
    <xf numFmtId="0" fontId="31" fillId="2" borderId="0" xfId="0" applyFont="1" applyFill="1" applyAlignment="1">
      <alignment vertical="center" wrapText="1"/>
    </xf>
    <xf numFmtId="0" fontId="31" fillId="2" borderId="19" xfId="0" applyFont="1" applyFill="1" applyBorder="1" applyAlignment="1">
      <alignment horizontal="left" vertical="center" wrapText="1"/>
    </xf>
    <xf numFmtId="0" fontId="57" fillId="12" borderId="51" xfId="0" applyFont="1" applyFill="1" applyBorder="1" applyAlignment="1">
      <alignment horizontal="left" vertical="center"/>
    </xf>
    <xf numFmtId="0" fontId="31" fillId="2" borderId="19" xfId="0" applyFont="1" applyFill="1" applyBorder="1" applyAlignment="1">
      <alignment vertical="center" wrapText="1"/>
    </xf>
    <xf numFmtId="0" fontId="31" fillId="2" borderId="40" xfId="0" applyFont="1" applyFill="1" applyBorder="1" applyAlignment="1">
      <alignment vertical="center" wrapText="1"/>
    </xf>
    <xf numFmtId="0" fontId="86" fillId="0" borderId="1" xfId="0" applyFont="1" applyBorder="1" applyAlignment="1">
      <alignment horizontal="left" vertical="center"/>
    </xf>
    <xf numFmtId="0" fontId="27" fillId="0" borderId="1" xfId="0" applyFont="1" applyBorder="1" applyAlignment="1">
      <alignment horizontal="left" vertical="center"/>
    </xf>
    <xf numFmtId="0" fontId="38" fillId="2" borderId="0" xfId="0" applyFont="1" applyFill="1" applyAlignment="1">
      <alignment horizontal="center" vertical="center" wrapText="1"/>
    </xf>
    <xf numFmtId="0" fontId="38" fillId="2" borderId="26" xfId="0"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0" xfId="0" applyFill="1" applyAlignment="1">
      <alignment horizontal="center" vertical="center" wrapText="1"/>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8" fillId="2" borderId="1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86" fillId="0" borderId="20" xfId="0" applyFont="1" applyBorder="1" applyAlignment="1">
      <alignment horizontal="left" vertical="center" wrapText="1"/>
    </xf>
    <xf numFmtId="0" fontId="25" fillId="0" borderId="20"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3" fillId="2" borderId="27"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7" fillId="5" borderId="53" xfId="0" applyFont="1" applyFill="1" applyBorder="1" applyAlignment="1">
      <alignment horizontal="left" vertical="center" wrapText="1"/>
    </xf>
    <xf numFmtId="0" fontId="7" fillId="5" borderId="54" xfId="0" applyFont="1" applyFill="1" applyBorder="1" applyAlignment="1">
      <alignment horizontal="left" vertical="center" wrapText="1"/>
    </xf>
    <xf numFmtId="0" fontId="7" fillId="5" borderId="55" xfId="0" applyFont="1" applyFill="1" applyBorder="1" applyAlignment="1">
      <alignment horizontal="left" vertical="center" wrapText="1"/>
    </xf>
    <xf numFmtId="0" fontId="25" fillId="2" borderId="24" xfId="0" applyFont="1" applyFill="1" applyBorder="1" applyAlignment="1">
      <alignment horizontal="left" vertical="center"/>
    </xf>
    <xf numFmtId="0" fontId="25" fillId="2" borderId="25" xfId="0" applyFont="1" applyFill="1" applyBorder="1" applyAlignment="1">
      <alignment horizontal="left" vertical="center"/>
    </xf>
    <xf numFmtId="0" fontId="25" fillId="2" borderId="22" xfId="0" applyFont="1" applyFill="1" applyBorder="1" applyAlignment="1">
      <alignment horizontal="left" vertical="center"/>
    </xf>
    <xf numFmtId="0" fontId="12" fillId="0" borderId="27"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2" fillId="0" borderId="20" xfId="0" applyFont="1" applyBorder="1" applyAlignment="1">
      <alignment horizontal="left" vertical="center" wrapText="1"/>
    </xf>
    <xf numFmtId="0" fontId="104" fillId="0" borderId="20" xfId="0" applyFont="1" applyBorder="1" applyAlignment="1">
      <alignment horizontal="left" vertical="center" wrapText="1"/>
    </xf>
    <xf numFmtId="0" fontId="13" fillId="2" borderId="23" xfId="0" applyFont="1" applyFill="1" applyBorder="1" applyAlignment="1">
      <alignment horizontal="left" vertical="top" wrapText="1"/>
    </xf>
    <xf numFmtId="0" fontId="86" fillId="0" borderId="23" xfId="0" applyFont="1" applyBorder="1" applyAlignment="1">
      <alignment horizontal="left" vertical="center" wrapText="1"/>
    </xf>
    <xf numFmtId="0" fontId="12" fillId="2" borderId="23" xfId="0" applyFont="1" applyFill="1" applyBorder="1" applyAlignment="1">
      <alignment horizontal="left" vertical="top" wrapText="1"/>
    </xf>
    <xf numFmtId="0" fontId="86" fillId="0" borderId="24" xfId="0" applyFont="1" applyBorder="1" applyAlignment="1">
      <alignment horizontal="left" vertical="center" wrapText="1"/>
    </xf>
    <xf numFmtId="0" fontId="13" fillId="0" borderId="121" xfId="0" applyFont="1" applyBorder="1" applyAlignment="1">
      <alignment vertical="center" wrapText="1" indent="1"/>
    </xf>
    <xf numFmtId="0" fontId="25" fillId="0" borderId="23" xfId="0" applyFont="1" applyBorder="1" applyAlignment="1">
      <alignment horizontal="left" vertical="center" wrapText="1"/>
    </xf>
    <xf numFmtId="0" fontId="25" fillId="2" borderId="3" xfId="0" applyFont="1" applyFill="1" applyBorder="1" applyAlignment="1">
      <alignment horizontal="left" vertical="center" wrapText="1"/>
    </xf>
    <xf numFmtId="0" fontId="13" fillId="0" borderId="124" xfId="0" applyFont="1" applyBorder="1" applyAlignment="1">
      <alignment horizontal="left" vertical="center" wrapText="1" indent="1"/>
    </xf>
    <xf numFmtId="0" fontId="7" fillId="4" borderId="0" xfId="0" applyFont="1" applyFill="1" applyAlignment="1">
      <alignment horizontal="left" vertical="center" indent="1"/>
    </xf>
    <xf numFmtId="0" fontId="13" fillId="0" borderId="118" xfId="0" applyFont="1" applyBorder="1" applyAlignment="1">
      <alignment vertical="center" wrapText="1" indent="1"/>
    </xf>
    <xf numFmtId="0" fontId="13" fillId="0" borderId="121" xfId="0" applyFont="1" applyBorder="1" applyAlignment="1">
      <alignment horizontal="left" vertical="center" wrapText="1" indent="1"/>
    </xf>
    <xf numFmtId="0" fontId="86" fillId="2" borderId="14"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12" fillId="2" borderId="27" xfId="0" applyFont="1" applyFill="1" applyBorder="1" applyAlignment="1">
      <alignment horizontal="left" vertical="top" wrapText="1"/>
    </xf>
    <xf numFmtId="0" fontId="12" fillId="2" borderId="14" xfId="0" applyFont="1" applyFill="1" applyBorder="1" applyAlignment="1">
      <alignment horizontal="left" vertical="top" wrapText="1"/>
    </xf>
    <xf numFmtId="0" fontId="25" fillId="0" borderId="14"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0" fillId="2" borderId="75" xfId="0" applyFont="1" applyFill="1" applyBorder="1" applyAlignment="1">
      <alignment vertical="top" wrapText="1"/>
    </xf>
    <xf numFmtId="0" fontId="20" fillId="2" borderId="76" xfId="0" applyFont="1" applyFill="1" applyBorder="1" applyAlignment="1">
      <alignment vertical="top" wrapText="1"/>
    </xf>
    <xf numFmtId="0" fontId="20" fillId="2" borderId="71" xfId="0" applyFont="1" applyFill="1" applyBorder="1" applyAlignment="1">
      <alignment vertical="top" wrapText="1"/>
    </xf>
    <xf numFmtId="0" fontId="13" fillId="2" borderId="25" xfId="0" applyFont="1" applyFill="1" applyBorder="1" applyAlignment="1">
      <alignment horizontal="left" vertical="top" wrapText="1"/>
    </xf>
    <xf numFmtId="0" fontId="32" fillId="2" borderId="1" xfId="0" applyFont="1" applyFill="1" applyBorder="1" applyAlignment="1">
      <alignment horizontal="center" vertical="center" wrapText="1"/>
    </xf>
    <xf numFmtId="0" fontId="7" fillId="5" borderId="60" xfId="0" applyFont="1" applyFill="1" applyBorder="1" applyAlignment="1">
      <alignment horizontal="left" vertical="center" wrapText="1"/>
    </xf>
    <xf numFmtId="0" fontId="7" fillId="4" borderId="37" xfId="0" applyFont="1" applyFill="1" applyBorder="1" applyAlignment="1">
      <alignment horizontal="center" vertical="center" wrapText="1"/>
    </xf>
    <xf numFmtId="0" fontId="13" fillId="0" borderId="23" xfId="0" applyFont="1" applyBorder="1" applyAlignment="1">
      <alignment horizontal="left" vertical="top" wrapText="1"/>
    </xf>
    <xf numFmtId="0" fontId="13" fillId="0" borderId="124" xfId="0" applyFont="1" applyBorder="1" applyAlignment="1">
      <alignment vertical="center" wrapText="1" indent="1"/>
    </xf>
    <xf numFmtId="0" fontId="7" fillId="5" borderId="117" xfId="0" applyFont="1" applyFill="1" applyBorder="1" applyAlignment="1">
      <alignment horizontal="left" vertical="center" indent="1"/>
    </xf>
    <xf numFmtId="0" fontId="7" fillId="5" borderId="118" xfId="0" applyFont="1" applyFill="1" applyBorder="1" applyAlignment="1">
      <alignment horizontal="left" vertical="center" indent="1"/>
    </xf>
    <xf numFmtId="0" fontId="7" fillId="5" borderId="119" xfId="0" applyFont="1" applyFill="1" applyBorder="1" applyAlignment="1">
      <alignment horizontal="left" vertical="center" indent="1"/>
    </xf>
    <xf numFmtId="0" fontId="7" fillId="4" borderId="121" xfId="0" applyFont="1" applyFill="1" applyBorder="1" applyAlignment="1">
      <alignment horizontal="left" vertical="center" indent="1"/>
    </xf>
    <xf numFmtId="0" fontId="13" fillId="0" borderId="120" xfId="0" applyFont="1" applyBorder="1" applyAlignment="1">
      <alignment horizontal="left" vertical="center" wrapText="1"/>
    </xf>
    <xf numFmtId="0" fontId="13" fillId="2" borderId="122" xfId="0" applyFont="1" applyFill="1" applyBorder="1" applyAlignment="1">
      <alignment horizontal="center" vertical="center" wrapText="1" indent="1"/>
    </xf>
    <xf numFmtId="0" fontId="13" fillId="0" borderId="0" xfId="0" applyFont="1" applyAlignment="1">
      <alignment horizontal="center" vertical="center" wrapText="1" indent="1"/>
    </xf>
    <xf numFmtId="0" fontId="13" fillId="0" borderId="146" xfId="0" applyFont="1" applyBorder="1" applyAlignment="1">
      <alignment horizontal="left" vertical="center" wrapText="1"/>
    </xf>
    <xf numFmtId="0" fontId="13" fillId="0" borderId="136" xfId="0" applyFont="1" applyBorder="1" applyAlignment="1">
      <alignment horizontal="left" vertical="center" wrapText="1"/>
    </xf>
    <xf numFmtId="0" fontId="13" fillId="0" borderId="125" xfId="0" applyFont="1" applyBorder="1" applyAlignment="1">
      <alignment horizontal="left" vertical="center" wrapText="1" indent="1"/>
    </xf>
    <xf numFmtId="0" fontId="13" fillId="0" borderId="147" xfId="0" applyFont="1" applyBorder="1" applyAlignment="1">
      <alignment horizontal="left" vertical="center" wrapText="1" indent="1"/>
    </xf>
    <xf numFmtId="0" fontId="13" fillId="0" borderId="123" xfId="0" applyFont="1" applyBorder="1" applyAlignment="1">
      <alignment horizontal="left" vertical="center" wrapText="1" indent="1"/>
    </xf>
    <xf numFmtId="0" fontId="13" fillId="0" borderId="119" xfId="0" applyFont="1" applyBorder="1" applyAlignment="1">
      <alignment horizontal="left" vertical="center" wrapText="1" indent="1"/>
    </xf>
    <xf numFmtId="0" fontId="13" fillId="0" borderId="148" xfId="0" applyFont="1" applyBorder="1" applyAlignment="1">
      <alignment horizontal="left" vertical="center" wrapText="1" indent="1"/>
    </xf>
    <xf numFmtId="0" fontId="13" fillId="0" borderId="117" xfId="0" applyFont="1" applyBorder="1" applyAlignment="1">
      <alignment horizontal="left" vertical="center" wrapText="1" indent="1"/>
    </xf>
    <xf numFmtId="0" fontId="13" fillId="2" borderId="133" xfId="0" applyFont="1" applyFill="1" applyBorder="1" applyAlignment="1">
      <alignment horizontal="center" vertical="center" wrapText="1" indent="1"/>
    </xf>
    <xf numFmtId="0" fontId="13" fillId="2" borderId="0" xfId="0" quotePrefix="1" applyFont="1" applyFill="1" applyAlignment="1">
      <alignment horizontal="center" vertical="top" wrapText="1"/>
    </xf>
    <xf numFmtId="0" fontId="21" fillId="4" borderId="0" xfId="0" applyFont="1" applyFill="1" applyAlignment="1">
      <alignment horizontal="center" vertical="center" wrapText="1"/>
    </xf>
    <xf numFmtId="0" fontId="15" fillId="2" borderId="44" xfId="0" applyFont="1" applyFill="1" applyBorder="1" applyAlignment="1">
      <alignment horizontal="left" vertical="center" wrapText="1"/>
    </xf>
    <xf numFmtId="0" fontId="15" fillId="2" borderId="45" xfId="0" applyFont="1" applyFill="1" applyBorder="1" applyAlignment="1">
      <alignment horizontal="left" vertical="center" wrapText="1"/>
    </xf>
    <xf numFmtId="0" fontId="15" fillId="2" borderId="46" xfId="0" applyFont="1" applyFill="1" applyBorder="1" applyAlignment="1">
      <alignment horizontal="left" vertical="center" wrapText="1"/>
    </xf>
    <xf numFmtId="0" fontId="0" fillId="0" borderId="3" xfId="0" applyBorder="1" applyAlignment="1">
      <alignment vertical="center"/>
    </xf>
    <xf numFmtId="0" fontId="15" fillId="0" borderId="6" xfId="0" applyFont="1" applyBorder="1" applyAlignment="1">
      <alignment vertical="center" wrapText="1"/>
    </xf>
    <xf numFmtId="0" fontId="8" fillId="0" borderId="6" xfId="0" applyFont="1" applyBorder="1" applyAlignment="1">
      <alignment vertical="center" wrapText="1"/>
    </xf>
    <xf numFmtId="168" fontId="13" fillId="0" borderId="0" xfId="0" applyNumberFormat="1" applyFont="1" applyAlignment="1">
      <alignment horizontal="center" vertical="center" wrapText="1"/>
    </xf>
    <xf numFmtId="168" fontId="12" fillId="0" borderId="40" xfId="0" applyNumberFormat="1" applyFont="1" applyBorder="1" applyAlignment="1">
      <alignment horizontal="center" vertical="center" wrapText="1"/>
    </xf>
    <xf numFmtId="0" fontId="8" fillId="2" borderId="27" xfId="0" applyFont="1" applyFill="1" applyBorder="1" applyAlignment="1">
      <alignment horizontal="left" vertical="center" wrapText="1"/>
    </xf>
    <xf numFmtId="1" fontId="7" fillId="4" borderId="0" xfId="0" applyNumberFormat="1" applyFont="1" applyFill="1" applyAlignment="1">
      <alignment horizontal="center" vertical="center" wrapText="1"/>
    </xf>
    <xf numFmtId="0" fontId="13" fillId="0" borderId="0" xfId="0" applyFont="1" applyAlignment="1">
      <alignment horizontal="left" vertical="center" wrapText="1"/>
    </xf>
    <xf numFmtId="3" fontId="21" fillId="4" borderId="0" xfId="0" applyNumberFormat="1" applyFont="1" applyFill="1" applyAlignment="1">
      <alignment horizontal="center" vertical="center" wrapText="1"/>
    </xf>
    <xf numFmtId="0" fontId="36" fillId="2" borderId="0" xfId="0" applyFont="1" applyFill="1" applyAlignment="1">
      <alignment horizontal="left" vertical="center" wrapText="1"/>
    </xf>
    <xf numFmtId="0" fontId="13" fillId="0" borderId="40" xfId="0" applyFont="1" applyBorder="1" applyAlignment="1">
      <alignment horizontal="left" vertical="center" wrapText="1"/>
    </xf>
    <xf numFmtId="0" fontId="11" fillId="0" borderId="40" xfId="0" applyFont="1" applyBorder="1" applyAlignment="1">
      <alignment horizontal="left" vertical="center" wrapText="1"/>
    </xf>
    <xf numFmtId="0" fontId="11" fillId="0" borderId="19" xfId="0" applyFont="1" applyBorder="1" applyAlignment="1">
      <alignment horizontal="left" vertical="center" wrapText="1"/>
    </xf>
    <xf numFmtId="3" fontId="7" fillId="4" borderId="0" xfId="0" applyNumberFormat="1" applyFont="1" applyFill="1" applyAlignment="1">
      <alignment horizontal="center" vertical="center" wrapText="1"/>
    </xf>
    <xf numFmtId="3" fontId="39" fillId="4" borderId="0" xfId="0" applyNumberFormat="1" applyFont="1" applyFill="1" applyAlignment="1">
      <alignment horizontal="center" vertical="center" wrapText="1"/>
    </xf>
    <xf numFmtId="0" fontId="49" fillId="2" borderId="0" xfId="0" applyFont="1" applyFill="1" applyAlignment="1">
      <alignment horizontal="center" vertical="center" wrapText="1"/>
    </xf>
    <xf numFmtId="3" fontId="13" fillId="0" borderId="0" xfId="0" applyNumberFormat="1" applyFont="1" applyAlignment="1">
      <alignment horizontal="left" vertical="center"/>
    </xf>
    <xf numFmtId="3" fontId="13" fillId="0" borderId="40" xfId="0" applyNumberFormat="1" applyFont="1" applyBorder="1" applyAlignment="1">
      <alignment horizontal="left" vertical="center"/>
    </xf>
    <xf numFmtId="3" fontId="13" fillId="0" borderId="19" xfId="0" applyNumberFormat="1" applyFont="1" applyBorder="1" applyAlignment="1">
      <alignment horizontal="left" vertical="center"/>
    </xf>
    <xf numFmtId="3" fontId="84" fillId="4" borderId="0" xfId="0" applyNumberFormat="1" applyFont="1" applyFill="1" applyAlignment="1">
      <alignment horizontal="center" vertical="center" wrapText="1"/>
    </xf>
    <xf numFmtId="3" fontId="13" fillId="0" borderId="0" xfId="0" applyNumberFormat="1" applyFont="1" applyAlignment="1">
      <alignment horizontal="left" vertical="center" wrapText="1"/>
    </xf>
    <xf numFmtId="3" fontId="11" fillId="0" borderId="40" xfId="0" applyNumberFormat="1" applyFont="1" applyBorder="1" applyAlignment="1">
      <alignment horizontal="left" vertical="center"/>
    </xf>
    <xf numFmtId="3" fontId="11" fillId="0" borderId="19" xfId="0" applyNumberFormat="1" applyFont="1" applyBorder="1" applyAlignment="1">
      <alignment horizontal="left" vertical="center"/>
    </xf>
    <xf numFmtId="3" fontId="30" fillId="4" borderId="0" xfId="0" applyNumberFormat="1" applyFont="1" applyFill="1" applyAlignment="1">
      <alignment horizontal="center" vertical="center"/>
    </xf>
    <xf numFmtId="0" fontId="40" fillId="0" borderId="0" xfId="0" applyFont="1" applyAlignment="1">
      <alignment horizontal="left" vertical="center" wrapText="1"/>
    </xf>
    <xf numFmtId="0" fontId="43" fillId="12" borderId="40" xfId="0" applyFont="1" applyFill="1" applyBorder="1" applyAlignment="1">
      <alignment vertical="center" wrapText="1"/>
    </xf>
    <xf numFmtId="0" fontId="13" fillId="2" borderId="19" xfId="0" applyFont="1" applyFill="1" applyBorder="1" applyAlignment="1">
      <alignment vertical="center" wrapText="1"/>
    </xf>
    <xf numFmtId="0" fontId="86" fillId="0" borderId="50" xfId="0" applyFont="1" applyBorder="1" applyAlignment="1">
      <alignment horizontal="left" vertical="center" wrapText="1"/>
    </xf>
    <xf numFmtId="0" fontId="86" fillId="0" borderId="51" xfId="0" applyFont="1" applyBorder="1" applyAlignment="1">
      <alignment horizontal="left" vertical="center" wrapText="1"/>
    </xf>
    <xf numFmtId="0" fontId="86" fillId="0" borderId="52" xfId="0" applyFont="1" applyBorder="1" applyAlignment="1">
      <alignment horizontal="left" vertical="center" wrapText="1"/>
    </xf>
    <xf numFmtId="0" fontId="13" fillId="2" borderId="0" xfId="0" applyFont="1" applyFill="1" applyAlignment="1">
      <alignment vertical="center" wrapText="1"/>
    </xf>
    <xf numFmtId="0" fontId="7" fillId="4" borderId="142" xfId="0" applyFont="1" applyFill="1" applyBorder="1" applyAlignment="1">
      <alignment horizontal="center" vertical="center" wrapText="1"/>
    </xf>
    <xf numFmtId="168" fontId="13" fillId="0" borderId="19" xfId="0" applyNumberFormat="1" applyFont="1" applyBorder="1" applyAlignment="1">
      <alignment horizontal="center" vertical="center" wrapText="1"/>
    </xf>
    <xf numFmtId="0" fontId="15" fillId="2" borderId="9" xfId="0" applyFont="1" applyFill="1" applyBorder="1" applyAlignment="1">
      <alignment horizontal="left" vertical="center" wrapText="1"/>
    </xf>
    <xf numFmtId="0" fontId="20" fillId="2" borderId="143"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20" fillId="2" borderId="56" xfId="0" applyFont="1" applyFill="1" applyBorder="1" applyAlignment="1">
      <alignment horizontal="left" vertical="center" wrapText="1"/>
    </xf>
    <xf numFmtId="0" fontId="13" fillId="0" borderId="38" xfId="0" applyFont="1" applyBorder="1" applyAlignment="1">
      <alignment horizontal="left" vertical="center" wrapText="1"/>
    </xf>
    <xf numFmtId="0" fontId="13" fillId="0" borderId="126" xfId="0" applyFont="1" applyBorder="1" applyAlignment="1">
      <alignment horizontal="left" vertical="center" wrapText="1"/>
    </xf>
    <xf numFmtId="0" fontId="7" fillId="5" borderId="0" xfId="0" applyFont="1" applyFill="1" applyAlignment="1">
      <alignment vertical="center" wrapText="1"/>
    </xf>
    <xf numFmtId="0" fontId="11" fillId="4" borderId="0" xfId="0" applyFont="1" applyFill="1" applyAlignment="1">
      <alignment horizontal="center" vertical="center"/>
    </xf>
    <xf numFmtId="0" fontId="13" fillId="2" borderId="24" xfId="0" applyFont="1" applyFill="1" applyBorder="1" applyAlignment="1">
      <alignment horizontal="left" vertical="center" wrapText="1"/>
    </xf>
    <xf numFmtId="0" fontId="7" fillId="5" borderId="36"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144" xfId="0" applyFont="1" applyFill="1" applyBorder="1" applyAlignment="1">
      <alignment horizontal="center" vertical="center" wrapText="1"/>
    </xf>
    <xf numFmtId="0" fontId="13" fillId="2" borderId="111"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113" xfId="0" applyFont="1" applyFill="1" applyBorder="1" applyAlignment="1">
      <alignment horizontal="left" vertical="center" wrapText="1"/>
    </xf>
    <xf numFmtId="3" fontId="15" fillId="2" borderId="23" xfId="0" applyNumberFormat="1" applyFont="1" applyFill="1" applyBorder="1" applyAlignment="1">
      <alignment horizontal="left" vertical="center" wrapText="1"/>
    </xf>
    <xf numFmtId="0" fontId="8" fillId="2" borderId="35" xfId="0" applyFont="1" applyFill="1" applyBorder="1" applyAlignment="1">
      <alignment horizontal="left" vertical="center"/>
    </xf>
    <xf numFmtId="0" fontId="8" fillId="2" borderId="42" xfId="0" applyFont="1" applyFill="1" applyBorder="1" applyAlignment="1">
      <alignment horizontal="left" vertical="center"/>
    </xf>
    <xf numFmtId="0" fontId="100" fillId="2" borderId="50" xfId="0" applyFont="1" applyFill="1" applyBorder="1" applyAlignment="1">
      <alignment horizontal="left" vertical="center"/>
    </xf>
    <xf numFmtId="0" fontId="0" fillId="2" borderId="51" xfId="0" applyFill="1" applyBorder="1" applyAlignment="1">
      <alignment horizontal="left" vertical="center"/>
    </xf>
    <xf numFmtId="0" fontId="0" fillId="2" borderId="52" xfId="0" applyFill="1" applyBorder="1" applyAlignment="1">
      <alignment horizontal="left" vertical="center"/>
    </xf>
    <xf numFmtId="0" fontId="7" fillId="5" borderId="47" xfId="0" applyFont="1" applyFill="1" applyBorder="1" applyAlignment="1">
      <alignment horizontal="left" vertical="center"/>
    </xf>
    <xf numFmtId="0" fontId="7" fillId="5" borderId="48" xfId="0" applyFont="1" applyFill="1" applyBorder="1" applyAlignment="1">
      <alignment horizontal="left" vertical="center"/>
    </xf>
    <xf numFmtId="0" fontId="41" fillId="2" borderId="22" xfId="0" applyFont="1" applyFill="1" applyBorder="1" applyAlignment="1">
      <alignment horizontal="center" vertical="center" wrapText="1"/>
    </xf>
    <xf numFmtId="0" fontId="41" fillId="2" borderId="26"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7" fillId="5" borderId="110"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7" fillId="5" borderId="60" xfId="0" applyFont="1" applyFill="1" applyBorder="1" applyAlignment="1">
      <alignment horizontal="left" vertical="center"/>
    </xf>
    <xf numFmtId="0" fontId="7" fillId="5" borderId="26" xfId="0" applyFont="1" applyFill="1" applyBorder="1" applyAlignment="1">
      <alignment horizontal="left" vertical="center"/>
    </xf>
    <xf numFmtId="0" fontId="86" fillId="0" borderId="25" xfId="0" applyFont="1" applyBorder="1" applyAlignment="1">
      <alignment horizontal="left" vertical="center" wrapText="1"/>
    </xf>
    <xf numFmtId="0" fontId="86" fillId="0" borderId="22" xfId="0" applyFont="1" applyBorder="1" applyAlignment="1">
      <alignment horizontal="left" vertical="center" wrapText="1"/>
    </xf>
    <xf numFmtId="0" fontId="25" fillId="2" borderId="1" xfId="0" applyFont="1" applyFill="1" applyBorder="1" applyAlignment="1">
      <alignment horizontal="left" vertical="center"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12" fillId="2" borderId="22"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15" fillId="0" borderId="42" xfId="0" applyFont="1" applyBorder="1" applyAlignment="1">
      <alignment horizontal="left" vertical="center" wrapText="1"/>
    </xf>
    <xf numFmtId="0" fontId="15" fillId="0" borderId="56" xfId="0" applyFont="1" applyBorder="1" applyAlignment="1">
      <alignment horizontal="left" vertical="center" wrapText="1"/>
    </xf>
    <xf numFmtId="0" fontId="7" fillId="4" borderId="34" xfId="0" applyFont="1" applyFill="1" applyBorder="1" applyAlignment="1">
      <alignment horizontal="center" vertical="center"/>
    </xf>
    <xf numFmtId="0" fontId="7" fillId="4" borderId="115" xfId="0" applyFont="1" applyFill="1" applyBorder="1" applyAlignment="1">
      <alignment horizontal="center" vertical="center"/>
    </xf>
    <xf numFmtId="0" fontId="15" fillId="0" borderId="42" xfId="0" quotePrefix="1" applyFont="1" applyBorder="1" applyAlignment="1">
      <alignment horizontal="left" vertical="center" wrapText="1"/>
    </xf>
    <xf numFmtId="0" fontId="29" fillId="0" borderId="42" xfId="0" quotePrefix="1" applyFont="1" applyBorder="1" applyAlignment="1">
      <alignment horizontal="left" vertical="center" wrapText="1"/>
    </xf>
    <xf numFmtId="0" fontId="29" fillId="0" borderId="56" xfId="0" quotePrefix="1" applyFont="1" applyBorder="1" applyAlignment="1">
      <alignment horizontal="left" vertical="center" wrapText="1"/>
    </xf>
    <xf numFmtId="0" fontId="25" fillId="0" borderId="1" xfId="0" applyFont="1" applyBorder="1" applyAlignment="1">
      <alignment horizontal="left" vertical="center" wrapText="1"/>
    </xf>
    <xf numFmtId="0" fontId="21" fillId="5" borderId="0" xfId="0" applyFont="1" applyFill="1" applyAlignment="1">
      <alignment horizontal="center" vertical="center"/>
    </xf>
    <xf numFmtId="3" fontId="11" fillId="0" borderId="19" xfId="0" applyNumberFormat="1" applyFont="1" applyBorder="1" applyAlignment="1">
      <alignment horizontal="center" vertical="center"/>
    </xf>
    <xf numFmtId="0" fontId="13" fillId="2" borderId="0" xfId="0" applyFont="1" applyFill="1" applyAlignment="1">
      <alignment horizontal="left" vertical="top" wrapText="1"/>
    </xf>
    <xf numFmtId="0" fontId="7" fillId="5" borderId="10" xfId="0" applyFont="1" applyFill="1" applyBorder="1" applyAlignment="1">
      <alignment horizontal="left" vertical="center" wrapText="1"/>
    </xf>
    <xf numFmtId="0" fontId="25" fillId="0" borderId="22" xfId="0" applyFont="1" applyBorder="1" applyAlignment="1">
      <alignment horizontal="left" vertical="center" wrapText="1"/>
    </xf>
    <xf numFmtId="0" fontId="7" fillId="5" borderId="26"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21" fillId="4" borderId="0" xfId="0" applyFont="1" applyFill="1" applyAlignment="1">
      <alignment horizontal="center" vertical="center"/>
    </xf>
    <xf numFmtId="0" fontId="57" fillId="12" borderId="40" xfId="0" applyFont="1" applyFill="1" applyBorder="1" applyAlignment="1">
      <alignment vertical="center"/>
    </xf>
    <xf numFmtId="0" fontId="57" fillId="12" borderId="79" xfId="0" applyFont="1" applyFill="1" applyBorder="1" applyAlignment="1">
      <alignment vertical="center"/>
    </xf>
    <xf numFmtId="0" fontId="31" fillId="0" borderId="116" xfId="0" applyFont="1" applyBorder="1" applyAlignment="1">
      <alignment vertical="center" wrapText="1"/>
    </xf>
    <xf numFmtId="0" fontId="31" fillId="0" borderId="36" xfId="0" applyFont="1" applyBorder="1" applyAlignment="1">
      <alignment vertical="center" wrapText="1"/>
    </xf>
    <xf numFmtId="0" fontId="57" fillId="12" borderId="89" xfId="0" applyFont="1" applyFill="1" applyBorder="1" applyAlignment="1">
      <alignment horizontal="center" vertical="center"/>
    </xf>
    <xf numFmtId="0" fontId="57" fillId="12" borderId="19" xfId="0" applyFont="1" applyFill="1" applyBorder="1" applyAlignment="1">
      <alignment horizontal="center" vertical="center"/>
    </xf>
    <xf numFmtId="0" fontId="31" fillId="0" borderId="19"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25" fillId="0" borderId="22" xfId="0" applyFont="1" applyBorder="1" applyAlignment="1">
      <alignment horizontal="left" vertical="center"/>
    </xf>
    <xf numFmtId="0" fontId="31" fillId="0" borderId="57" xfId="0" applyFont="1" applyBorder="1" applyAlignment="1">
      <alignment vertical="center" wrapText="1"/>
    </xf>
    <xf numFmtId="0" fontId="31" fillId="0" borderId="32" xfId="0" applyFont="1" applyBorder="1" applyAlignment="1">
      <alignment vertical="center" wrapText="1"/>
    </xf>
    <xf numFmtId="0" fontId="31" fillId="0" borderId="94" xfId="0" applyFont="1" applyBorder="1" applyAlignment="1">
      <alignment vertical="center" wrapText="1"/>
    </xf>
    <xf numFmtId="0" fontId="31" fillId="0" borderId="33" xfId="0" applyFont="1" applyBorder="1" applyAlignment="1">
      <alignment vertical="center" wrapText="1"/>
    </xf>
    <xf numFmtId="0" fontId="13" fillId="2" borderId="1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36" fillId="0" borderId="69" xfId="0" applyFont="1" applyBorder="1" applyAlignment="1">
      <alignment wrapText="1"/>
    </xf>
    <xf numFmtId="0" fontId="36" fillId="11" borderId="69" xfId="0" applyFont="1" applyFill="1" applyBorder="1" applyAlignment="1">
      <alignment wrapText="1"/>
    </xf>
    <xf numFmtId="0" fontId="36" fillId="11" borderId="70" xfId="0" applyFont="1" applyFill="1" applyBorder="1" applyAlignment="1">
      <alignment wrapText="1"/>
    </xf>
    <xf numFmtId="0" fontId="36" fillId="11" borderId="62" xfId="0" applyFont="1" applyFill="1" applyBorder="1" applyAlignment="1">
      <alignment wrapText="1"/>
    </xf>
    <xf numFmtId="0" fontId="57" fillId="12" borderId="0" xfId="0" applyFont="1" applyFill="1" applyAlignment="1">
      <alignment vertical="center" wrapText="1"/>
    </xf>
    <xf numFmtId="0" fontId="90" fillId="2" borderId="70" xfId="1" applyFont="1" applyFill="1" applyBorder="1" applyAlignment="1"/>
    <xf numFmtId="0" fontId="86" fillId="2" borderId="24" xfId="0" applyFont="1" applyFill="1" applyBorder="1" applyAlignment="1">
      <alignment horizontal="left" vertical="center"/>
    </xf>
    <xf numFmtId="0" fontId="86" fillId="2" borderId="25" xfId="0" applyFont="1" applyFill="1" applyBorder="1" applyAlignment="1">
      <alignment horizontal="left" vertical="center"/>
    </xf>
    <xf numFmtId="0" fontId="86" fillId="2" borderId="22" xfId="0" applyFont="1" applyFill="1" applyBorder="1" applyAlignment="1">
      <alignment horizontal="left" vertical="center"/>
    </xf>
    <xf numFmtId="0" fontId="86" fillId="2" borderId="50" xfId="0" applyFont="1" applyFill="1" applyBorder="1" applyAlignment="1">
      <alignment horizontal="left" vertical="center"/>
    </xf>
    <xf numFmtId="0" fontId="26" fillId="2" borderId="19" xfId="0" applyFont="1" applyFill="1" applyBorder="1" applyAlignment="1">
      <alignment horizontal="left" vertical="center" wrapText="1"/>
    </xf>
    <xf numFmtId="0" fontId="86" fillId="2" borderId="2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12" fillId="2" borderId="0" xfId="0" applyFont="1" applyFill="1" applyAlignment="1">
      <alignment horizontal="center" vertical="center" wrapText="1"/>
    </xf>
    <xf numFmtId="0" fontId="12" fillId="2" borderId="40" xfId="0" applyFont="1" applyFill="1" applyBorder="1" applyAlignment="1">
      <alignment horizontal="center" vertical="center" wrapText="1"/>
    </xf>
    <xf numFmtId="0" fontId="12" fillId="2" borderId="38" xfId="0" applyFont="1" applyFill="1" applyBorder="1" applyAlignment="1">
      <alignment horizontal="center" vertical="center" wrapText="1"/>
    </xf>
    <xf numFmtId="3" fontId="12" fillId="2" borderId="40" xfId="0" applyNumberFormat="1" applyFont="1" applyFill="1" applyBorder="1" applyAlignment="1">
      <alignment horizontal="center" vertical="center" wrapText="1"/>
    </xf>
    <xf numFmtId="0" fontId="87" fillId="0" borderId="69" xfId="0" applyFont="1" applyBorder="1" applyAlignment="1">
      <alignment vertical="center" wrapText="1"/>
    </xf>
    <xf numFmtId="0" fontId="36" fillId="0" borderId="70" xfId="0" applyFont="1" applyBorder="1" applyAlignment="1">
      <alignment vertical="center" wrapText="1"/>
    </xf>
    <xf numFmtId="0" fontId="15" fillId="2" borderId="0" xfId="0" applyFont="1" applyFill="1" applyAlignment="1">
      <alignment horizontal="left" vertical="top" wrapText="1"/>
    </xf>
    <xf numFmtId="0" fontId="15" fillId="2" borderId="35" xfId="0" applyFont="1" applyFill="1" applyBorder="1" applyAlignment="1">
      <alignment horizontal="left" vertical="top"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86" fillId="2" borderId="1" xfId="0" applyFont="1" applyFill="1" applyBorder="1" applyAlignment="1">
      <alignment horizontal="left" vertical="center" wrapText="1"/>
    </xf>
    <xf numFmtId="0" fontId="86" fillId="2" borderId="3" xfId="0" applyFont="1" applyFill="1" applyBorder="1" applyAlignment="1">
      <alignment horizontal="left" vertical="center"/>
    </xf>
    <xf numFmtId="0" fontId="7" fillId="5" borderId="32" xfId="0" applyFont="1" applyFill="1" applyBorder="1" applyAlignment="1">
      <alignment horizontal="left" vertical="center" indent="1"/>
    </xf>
    <xf numFmtId="0" fontId="90" fillId="2" borderId="70" xfId="0" applyFont="1" applyFill="1" applyBorder="1"/>
    <xf numFmtId="0" fontId="13" fillId="2" borderId="0" xfId="0" applyFont="1" applyFill="1" applyAlignment="1">
      <alignment vertical="top" wrapText="1"/>
    </xf>
    <xf numFmtId="0" fontId="90" fillId="2" borderId="71" xfId="1" applyFont="1" applyFill="1" applyBorder="1" applyAlignment="1"/>
    <xf numFmtId="0" fontId="12" fillId="2" borderId="154" xfId="0" applyFont="1" applyFill="1" applyBorder="1" applyAlignment="1">
      <alignment horizontal="left" vertical="center"/>
    </xf>
    <xf numFmtId="0" fontId="12" fillId="2" borderId="38" xfId="0" applyFont="1" applyFill="1" applyBorder="1" applyAlignment="1">
      <alignment horizontal="left" vertical="center"/>
    </xf>
    <xf numFmtId="164" fontId="12" fillId="0" borderId="19" xfId="0" applyNumberFormat="1" applyFont="1" applyBorder="1" applyAlignment="1">
      <alignment horizontal="left" vertical="center" wrapText="1"/>
    </xf>
    <xf numFmtId="0" fontId="12" fillId="2" borderId="154"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57" fillId="12" borderId="38" xfId="0" applyFont="1" applyFill="1" applyBorder="1" applyAlignment="1">
      <alignment horizontal="left" vertical="center" wrapText="1"/>
    </xf>
    <xf numFmtId="0" fontId="57" fillId="12" borderId="0" xfId="0" applyFont="1" applyFill="1" applyAlignment="1">
      <alignment horizontal="left" vertical="center" wrapText="1"/>
    </xf>
    <xf numFmtId="0" fontId="13" fillId="2" borderId="38" xfId="0" applyFont="1" applyFill="1" applyBorder="1" applyAlignment="1">
      <alignment horizontal="left" vertical="center" wrapText="1"/>
    </xf>
    <xf numFmtId="164" fontId="12" fillId="0" borderId="40" xfId="0" applyNumberFormat="1" applyFont="1" applyBorder="1" applyAlignment="1">
      <alignment horizontal="left" vertical="center" wrapText="1"/>
    </xf>
    <xf numFmtId="164" fontId="12" fillId="0" borderId="79" xfId="0" applyNumberFormat="1" applyFont="1" applyBorder="1" applyAlignment="1">
      <alignment horizontal="left" vertical="center" wrapText="1"/>
    </xf>
    <xf numFmtId="0" fontId="12" fillId="0" borderId="89" xfId="0" applyFont="1" applyBorder="1" applyAlignment="1">
      <alignment horizontal="left" vertical="center" wrapText="1"/>
    </xf>
    <xf numFmtId="164" fontId="12" fillId="0" borderId="109" xfId="0" applyNumberFormat="1" applyFont="1" applyBorder="1" applyAlignment="1">
      <alignment horizontal="left" vertical="center" wrapText="1"/>
    </xf>
    <xf numFmtId="0" fontId="13" fillId="2" borderId="24" xfId="0" applyFont="1" applyFill="1" applyBorder="1" applyAlignment="1">
      <alignment horizontal="left" vertical="center" wrapText="1" indent="1"/>
    </xf>
    <xf numFmtId="0" fontId="13" fillId="2" borderId="25" xfId="0" applyFont="1" applyFill="1" applyBorder="1" applyAlignment="1">
      <alignment horizontal="left" vertical="center" wrapText="1" indent="1"/>
    </xf>
    <xf numFmtId="0" fontId="87" fillId="0" borderId="69" xfId="0" applyFont="1" applyBorder="1" applyAlignment="1">
      <alignment horizontal="left" vertical="center" wrapText="1"/>
    </xf>
    <xf numFmtId="0" fontId="15" fillId="2" borderId="83" xfId="0" applyFont="1" applyFill="1" applyBorder="1" applyAlignment="1">
      <alignment horizontal="left" vertical="top" wrapText="1"/>
    </xf>
    <xf numFmtId="0" fontId="15" fillId="2" borderId="0" xfId="0" applyFont="1" applyFill="1" applyAlignment="1">
      <alignment horizontal="left" vertical="top"/>
    </xf>
    <xf numFmtId="0" fontId="15" fillId="2" borderId="84" xfId="0" applyFont="1" applyFill="1" applyBorder="1" applyAlignment="1">
      <alignment horizontal="left" vertical="top"/>
    </xf>
    <xf numFmtId="0" fontId="7" fillId="5" borderId="67" xfId="0" applyFont="1" applyFill="1" applyBorder="1" applyAlignment="1">
      <alignment horizontal="left" vertical="center"/>
    </xf>
    <xf numFmtId="0" fontId="86" fillId="0" borderId="69" xfId="0" applyFont="1" applyBorder="1" applyAlignment="1">
      <alignment horizontal="left" vertical="center" wrapText="1"/>
    </xf>
    <xf numFmtId="0" fontId="25" fillId="0" borderId="70" xfId="0" applyFont="1" applyBorder="1" applyAlignment="1">
      <alignment horizontal="left" vertical="center" wrapText="1"/>
    </xf>
    <xf numFmtId="0" fontId="13" fillId="0" borderId="101" xfId="0" applyFont="1" applyBorder="1" applyAlignment="1">
      <alignment horizontal="center" vertical="center" wrapText="1"/>
    </xf>
    <xf numFmtId="0" fontId="13" fillId="0" borderId="0" xfId="0" applyFont="1" applyAlignment="1">
      <alignment horizontal="center" vertical="center" wrapText="1"/>
    </xf>
    <xf numFmtId="0" fontId="13" fillId="0" borderId="38" xfId="0" applyFont="1" applyBorder="1" applyAlignment="1">
      <alignment horizontal="center" vertical="center" wrapText="1"/>
    </xf>
    <xf numFmtId="0" fontId="7" fillId="9" borderId="0" xfId="0" applyFont="1" applyFill="1" applyAlignment="1">
      <alignment horizontal="left" vertical="center" wrapText="1"/>
    </xf>
    <xf numFmtId="0" fontId="25" fillId="0" borderId="62" xfId="0" applyFont="1" applyBorder="1" applyAlignment="1">
      <alignment horizontal="left" vertical="center" wrapText="1"/>
    </xf>
    <xf numFmtId="0" fontId="67" fillId="0" borderId="69" xfId="0" applyFont="1" applyBorder="1" applyAlignment="1">
      <alignment horizontal="left" vertical="center" wrapText="1"/>
    </xf>
    <xf numFmtId="0" fontId="39" fillId="0" borderId="83" xfId="0" applyFont="1" applyBorder="1" applyAlignment="1">
      <alignment horizontal="center" vertical="center" wrapText="1"/>
    </xf>
    <xf numFmtId="0" fontId="39" fillId="0" borderId="65" xfId="0" applyFont="1" applyBorder="1" applyAlignment="1">
      <alignment horizontal="center" vertical="center" wrapText="1"/>
    </xf>
    <xf numFmtId="0" fontId="13" fillId="0" borderId="19" xfId="0" applyFont="1" applyBorder="1" applyAlignment="1">
      <alignment horizontal="left" vertical="center" wrapText="1"/>
    </xf>
    <xf numFmtId="0" fontId="25" fillId="2" borderId="70" xfId="0" applyFont="1" applyFill="1" applyBorder="1" applyAlignment="1">
      <alignment horizontal="left" vertical="center" wrapText="1"/>
    </xf>
    <xf numFmtId="0" fontId="13" fillId="0" borderId="61" xfId="0" applyFont="1" applyBorder="1" applyAlignment="1">
      <alignment horizontal="left" vertical="center" wrapText="1"/>
    </xf>
    <xf numFmtId="49" fontId="13" fillId="0" borderId="83" xfId="0" applyNumberFormat="1" applyFont="1" applyBorder="1" applyAlignment="1">
      <alignment horizontal="left" vertical="center" wrapText="1"/>
    </xf>
    <xf numFmtId="49" fontId="13" fillId="0" borderId="0" xfId="0" applyNumberFormat="1" applyFont="1" applyAlignment="1">
      <alignment horizontal="left" vertical="center" wrapText="1"/>
    </xf>
    <xf numFmtId="0" fontId="7" fillId="9" borderId="0" xfId="0" applyFont="1" applyFill="1" applyAlignment="1">
      <alignment vertical="center" wrapText="1"/>
    </xf>
    <xf numFmtId="0" fontId="57" fillId="9" borderId="77" xfId="0" applyFont="1" applyFill="1" applyBorder="1" applyAlignment="1">
      <alignment horizontal="left" vertical="center" wrapText="1"/>
    </xf>
    <xf numFmtId="0" fontId="13" fillId="0" borderId="101" xfId="0" applyFont="1" applyBorder="1" applyAlignment="1">
      <alignment horizontal="left" vertical="center" wrapText="1"/>
    </xf>
    <xf numFmtId="0" fontId="57" fillId="9" borderId="102" xfId="0" applyFont="1" applyFill="1" applyBorder="1" applyAlignment="1">
      <alignment horizontal="left" vertical="center" wrapText="1"/>
    </xf>
    <xf numFmtId="0" fontId="55" fillId="9" borderId="0" xfId="0" applyFont="1" applyFill="1" applyAlignment="1">
      <alignment horizontal="left" vertical="center" wrapText="1"/>
    </xf>
    <xf numFmtId="0" fontId="13" fillId="0" borderId="101" xfId="0" applyFont="1" applyBorder="1" applyAlignment="1">
      <alignment horizontal="right" vertical="center" wrapText="1"/>
    </xf>
    <xf numFmtId="0" fontId="13" fillId="0" borderId="38" xfId="0" applyFont="1" applyBorder="1" applyAlignment="1">
      <alignment horizontal="right" vertical="center" wrapText="1"/>
    </xf>
    <xf numFmtId="49" fontId="13" fillId="0" borderId="68" xfId="0" applyNumberFormat="1" applyFont="1" applyBorder="1" applyAlignment="1">
      <alignment horizontal="left" vertical="center" wrapText="1"/>
    </xf>
    <xf numFmtId="49" fontId="13" fillId="0" borderId="77" xfId="0" applyNumberFormat="1" applyFont="1" applyBorder="1" applyAlignment="1">
      <alignment horizontal="left" vertical="center" wrapText="1"/>
    </xf>
    <xf numFmtId="49" fontId="13" fillId="0" borderId="66" xfId="0" applyNumberFormat="1" applyFont="1" applyBorder="1" applyAlignment="1">
      <alignment horizontal="left" vertical="center" wrapText="1"/>
    </xf>
    <xf numFmtId="0" fontId="13" fillId="0" borderId="68" xfId="0" applyFont="1" applyBorder="1" applyAlignment="1">
      <alignment horizontal="left" vertical="center" wrapText="1"/>
    </xf>
    <xf numFmtId="0" fontId="13" fillId="0" borderId="77" xfId="0" applyFont="1" applyBorder="1" applyAlignment="1">
      <alignment horizontal="left" vertical="center" wrapText="1"/>
    </xf>
    <xf numFmtId="0" fontId="13" fillId="0" borderId="66" xfId="0" applyFont="1" applyBorder="1" applyAlignment="1">
      <alignment horizontal="left" vertical="center" wrapText="1"/>
    </xf>
    <xf numFmtId="0" fontId="13" fillId="2" borderId="69" xfId="0" applyFont="1" applyFill="1" applyBorder="1" applyAlignment="1">
      <alignment horizontal="left" vertical="center" wrapText="1"/>
    </xf>
    <xf numFmtId="0" fontId="13" fillId="2" borderId="70" xfId="0" applyFont="1" applyFill="1" applyBorder="1" applyAlignment="1">
      <alignment horizontal="left" vertical="center" wrapText="1"/>
    </xf>
    <xf numFmtId="0" fontId="13" fillId="2" borderId="62" xfId="0" applyFont="1" applyFill="1" applyBorder="1" applyAlignment="1">
      <alignment horizontal="left" vertical="center" wrapText="1"/>
    </xf>
    <xf numFmtId="0" fontId="25" fillId="2" borderId="62" xfId="0" applyFont="1" applyFill="1" applyBorder="1" applyAlignment="1">
      <alignment horizontal="left" vertical="center" wrapText="1"/>
    </xf>
    <xf numFmtId="0" fontId="15" fillId="2" borderId="68" xfId="0" applyFont="1" applyFill="1" applyBorder="1" applyAlignment="1">
      <alignment horizontal="left" vertical="center" wrapText="1"/>
    </xf>
    <xf numFmtId="0" fontId="15" fillId="2" borderId="77" xfId="0" applyFont="1" applyFill="1" applyBorder="1" applyAlignment="1">
      <alignment horizontal="left" vertical="center" wrapText="1"/>
    </xf>
    <xf numFmtId="0" fontId="13" fillId="2" borderId="68" xfId="0" applyFont="1" applyFill="1" applyBorder="1" applyAlignment="1">
      <alignment horizontal="left" vertical="center" wrapText="1"/>
    </xf>
    <xf numFmtId="0" fontId="13" fillId="2" borderId="77"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5" xfId="0" applyFont="1" applyFill="1" applyBorder="1" applyAlignment="1">
      <alignment horizontal="left" vertical="center" wrapText="1"/>
    </xf>
    <xf numFmtId="0" fontId="13" fillId="2" borderId="71"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5" fillId="2" borderId="66" xfId="0" applyFont="1" applyFill="1" applyBorder="1" applyAlignment="1">
      <alignment horizontal="left" vertical="center" wrapText="1"/>
    </xf>
    <xf numFmtId="0" fontId="25" fillId="0" borderId="69" xfId="0" applyFont="1" applyBorder="1" applyAlignment="1">
      <alignment horizontal="left" vertical="center" wrapText="1"/>
    </xf>
    <xf numFmtId="0" fontId="24" fillId="0" borderId="68" xfId="0" applyFont="1" applyBorder="1" applyAlignment="1">
      <alignment horizontal="left" vertical="center" wrapText="1"/>
    </xf>
    <xf numFmtId="0" fontId="24" fillId="0" borderId="77" xfId="0" applyFont="1" applyBorder="1" applyAlignment="1">
      <alignment horizontal="left" vertical="center" wrapText="1"/>
    </xf>
    <xf numFmtId="0" fontId="31" fillId="5" borderId="0" xfId="0" applyFont="1" applyFill="1" applyAlignment="1">
      <alignment horizontal="center" vertical="center" wrapText="1"/>
    </xf>
    <xf numFmtId="0" fontId="40" fillId="0" borderId="69" xfId="0" applyFont="1" applyBorder="1" applyAlignment="1">
      <alignment horizontal="left" vertical="center" wrapText="1"/>
    </xf>
    <xf numFmtId="0" fontId="40" fillId="0" borderId="70" xfId="0" applyFont="1" applyBorder="1" applyAlignment="1">
      <alignment horizontal="left" vertical="center" wrapText="1"/>
    </xf>
    <xf numFmtId="0" fontId="86" fillId="0" borderId="68" xfId="0" applyFont="1" applyBorder="1" applyAlignment="1">
      <alignment horizontal="left" vertical="center" wrapText="1"/>
    </xf>
    <xf numFmtId="0" fontId="25" fillId="0" borderId="77" xfId="0" applyFont="1" applyBorder="1" applyAlignment="1">
      <alignment horizontal="left" vertical="center" wrapText="1"/>
    </xf>
    <xf numFmtId="0" fontId="31" fillId="0" borderId="69" xfId="0" applyFont="1" applyBorder="1" applyAlignment="1">
      <alignment horizontal="left" vertical="top" wrapText="1"/>
    </xf>
    <xf numFmtId="0" fontId="31" fillId="0" borderId="70" xfId="0" applyFont="1" applyBorder="1" applyAlignment="1">
      <alignment horizontal="left" vertical="top" wrapText="1"/>
    </xf>
    <xf numFmtId="0" fontId="31" fillId="0" borderId="62" xfId="0" applyFont="1" applyBorder="1" applyAlignment="1">
      <alignment horizontal="left" vertical="top" wrapText="1"/>
    </xf>
    <xf numFmtId="0" fontId="43" fillId="9" borderId="0" xfId="0" applyFont="1" applyFill="1" applyAlignment="1">
      <alignment vertical="center" wrapText="1"/>
    </xf>
    <xf numFmtId="0" fontId="15" fillId="0" borderId="75" xfId="0" applyFont="1" applyBorder="1" applyAlignment="1">
      <alignment horizontal="left" vertical="top" wrapText="1"/>
    </xf>
    <xf numFmtId="0" fontId="15" fillId="0" borderId="76" xfId="0" applyFont="1" applyBorder="1" applyAlignment="1">
      <alignment horizontal="left" vertical="top" wrapText="1"/>
    </xf>
    <xf numFmtId="0" fontId="7" fillId="2" borderId="67"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86" fillId="2" borderId="67" xfId="0" applyFont="1" applyFill="1" applyBorder="1" applyAlignment="1">
      <alignment horizontal="left" vertical="center"/>
    </xf>
    <xf numFmtId="0" fontId="25" fillId="2" borderId="67" xfId="0" applyFont="1" applyFill="1" applyBorder="1" applyAlignment="1">
      <alignment horizontal="left" vertical="center"/>
    </xf>
    <xf numFmtId="0" fontId="8" fillId="0" borderId="61" xfId="0" applyFont="1" applyBorder="1" applyAlignment="1">
      <alignment horizontal="left" vertical="center" wrapText="1"/>
    </xf>
    <xf numFmtId="0" fontId="13" fillId="0" borderId="69" xfId="0" applyFont="1" applyBorder="1" applyAlignment="1">
      <alignment horizontal="left" vertical="center" wrapText="1"/>
    </xf>
    <xf numFmtId="0" fontId="65" fillId="0" borderId="64" xfId="0" applyFont="1" applyBorder="1" applyAlignment="1">
      <alignment horizontal="left" vertical="center" wrapText="1"/>
    </xf>
    <xf numFmtId="0" fontId="64" fillId="0" borderId="64" xfId="0" applyFont="1" applyBorder="1" applyAlignment="1">
      <alignment horizontal="left" vertical="center" wrapText="1"/>
    </xf>
    <xf numFmtId="0" fontId="15" fillId="0" borderId="77" xfId="0" applyFont="1" applyBorder="1" applyAlignment="1">
      <alignment horizontal="left" vertical="top" wrapText="1"/>
    </xf>
    <xf numFmtId="0" fontId="36" fillId="6" borderId="70" xfId="0" applyFont="1" applyFill="1" applyBorder="1" applyAlignment="1">
      <alignment vertical="center"/>
    </xf>
    <xf numFmtId="0" fontId="36" fillId="6" borderId="62" xfId="0" applyFont="1" applyFill="1" applyBorder="1" applyAlignment="1">
      <alignment vertical="center"/>
    </xf>
    <xf numFmtId="0" fontId="12" fillId="0" borderId="71" xfId="0" applyFont="1" applyBorder="1" applyAlignment="1">
      <alignment horizontal="left" vertical="center" wrapText="1"/>
    </xf>
    <xf numFmtId="0" fontId="36" fillId="6" borderId="69" xfId="0" applyFont="1" applyFill="1" applyBorder="1" applyAlignment="1">
      <alignment vertical="center"/>
    </xf>
    <xf numFmtId="0" fontId="26" fillId="0" borderId="78" xfId="0" applyFont="1" applyBorder="1" applyAlignment="1">
      <alignment horizontal="left" vertical="center" wrapText="1"/>
    </xf>
    <xf numFmtId="0" fontId="26" fillId="0" borderId="87" xfId="0" applyFont="1" applyBorder="1" applyAlignment="1">
      <alignment horizontal="left" vertical="center" wrapText="1"/>
    </xf>
    <xf numFmtId="0" fontId="12" fillId="0" borderId="40" xfId="0" applyFont="1" applyBorder="1" applyAlignment="1">
      <alignment horizontal="left" vertical="center" wrapText="1"/>
    </xf>
    <xf numFmtId="0" fontId="12" fillId="0" borderId="79" xfId="0" applyFont="1" applyBorder="1" applyAlignment="1">
      <alignment horizontal="left" vertical="center" wrapText="1"/>
    </xf>
    <xf numFmtId="0" fontId="12" fillId="0" borderId="81" xfId="0" applyFont="1" applyBorder="1" applyAlignment="1">
      <alignment horizontal="left" vertical="center" wrapText="1"/>
    </xf>
    <xf numFmtId="0" fontId="2" fillId="0" borderId="64" xfId="0" applyFont="1" applyBorder="1" applyAlignment="1">
      <alignment horizontal="left" vertical="center" wrapText="1"/>
    </xf>
    <xf numFmtId="0" fontId="2" fillId="0" borderId="61" xfId="0" applyFont="1" applyBorder="1" applyAlignment="1">
      <alignment horizontal="left" vertical="center" wrapText="1"/>
    </xf>
    <xf numFmtId="0" fontId="13" fillId="0" borderId="78" xfId="0" applyFont="1" applyBorder="1" applyAlignment="1">
      <alignment horizontal="left" vertical="center" wrapText="1"/>
    </xf>
    <xf numFmtId="0" fontId="31" fillId="2" borderId="70" xfId="0" applyFont="1" applyFill="1" applyBorder="1" applyAlignment="1">
      <alignment horizontal="left" vertical="center" wrapText="1"/>
    </xf>
    <xf numFmtId="0" fontId="12" fillId="0" borderId="40" xfId="0" applyFont="1" applyBorder="1" applyAlignment="1">
      <alignment horizontal="center" vertical="center"/>
    </xf>
    <xf numFmtId="0" fontId="25" fillId="0" borderId="61" xfId="0" applyFont="1" applyBorder="1" applyAlignment="1">
      <alignment horizontal="left" vertical="center" wrapText="1"/>
    </xf>
    <xf numFmtId="0" fontId="12" fillId="0" borderId="19" xfId="0" applyFont="1" applyBorder="1" applyAlignment="1">
      <alignment horizontal="center" vertical="center"/>
    </xf>
    <xf numFmtId="3" fontId="12" fillId="0" borderId="19" xfId="0" applyNumberFormat="1" applyFont="1" applyBorder="1" applyAlignment="1">
      <alignment horizontal="center" vertical="center"/>
    </xf>
    <xf numFmtId="0" fontId="12" fillId="2" borderId="19" xfId="0" applyFont="1" applyFill="1" applyBorder="1" applyAlignment="1">
      <alignment horizontal="center" vertical="center"/>
    </xf>
    <xf numFmtId="0" fontId="12" fillId="0" borderId="0" xfId="0" applyFont="1" applyAlignment="1">
      <alignment horizontal="center" vertical="center"/>
    </xf>
    <xf numFmtId="3" fontId="26" fillId="0" borderId="0" xfId="0" applyNumberFormat="1" applyFont="1" applyAlignment="1">
      <alignment horizontal="center" vertical="center"/>
    </xf>
    <xf numFmtId="0" fontId="26" fillId="0" borderId="0" xfId="0" applyFont="1" applyAlignment="1">
      <alignment horizontal="center" vertical="center"/>
    </xf>
    <xf numFmtId="0" fontId="15" fillId="2" borderId="75" xfId="0" applyFont="1" applyFill="1" applyBorder="1" applyAlignment="1">
      <alignment horizontal="left" vertical="center" wrapText="1"/>
    </xf>
    <xf numFmtId="0" fontId="15" fillId="2" borderId="76" xfId="0" applyFont="1" applyFill="1" applyBorder="1" applyAlignment="1">
      <alignment horizontal="left" vertical="center" wrapText="1"/>
    </xf>
    <xf numFmtId="0" fontId="15" fillId="2" borderId="106" xfId="0" applyFont="1" applyFill="1" applyBorder="1" applyAlignment="1">
      <alignment horizontal="left" vertical="center" wrapText="1"/>
    </xf>
    <xf numFmtId="0" fontId="12" fillId="2" borderId="0" xfId="0" applyFont="1" applyFill="1" applyAlignment="1">
      <alignment horizontal="center" vertical="center"/>
    </xf>
    <xf numFmtId="0" fontId="7" fillId="4" borderId="72" xfId="0" applyFont="1" applyFill="1" applyBorder="1" applyAlignment="1">
      <alignment horizontal="center" vertical="center"/>
    </xf>
    <xf numFmtId="0" fontId="7" fillId="4" borderId="73" xfId="0" applyFont="1" applyFill="1" applyBorder="1" applyAlignment="1">
      <alignment horizontal="center" vertical="center"/>
    </xf>
    <xf numFmtId="0" fontId="7" fillId="4" borderId="74" xfId="0" applyFont="1" applyFill="1" applyBorder="1" applyAlignment="1">
      <alignment horizontal="center" vertical="center"/>
    </xf>
    <xf numFmtId="0" fontId="31" fillId="0" borderId="83" xfId="0" applyFont="1" applyBorder="1" applyAlignment="1">
      <alignment horizontal="left" vertical="center" wrapText="1"/>
    </xf>
    <xf numFmtId="0" fontId="31" fillId="0" borderId="0" xfId="0" applyFont="1" applyAlignment="1">
      <alignment horizontal="left" vertical="center" wrapText="1"/>
    </xf>
    <xf numFmtId="0" fontId="31" fillId="0" borderId="84" xfId="0" applyFont="1" applyBorder="1" applyAlignment="1">
      <alignment horizontal="left" vertical="center" wrapText="1"/>
    </xf>
    <xf numFmtId="0" fontId="31" fillId="2" borderId="62" xfId="0" applyFont="1" applyFill="1" applyBorder="1" applyAlignment="1">
      <alignment horizontal="left" vertical="center" wrapText="1"/>
    </xf>
    <xf numFmtId="0" fontId="12" fillId="2" borderId="68" xfId="0" applyFont="1" applyFill="1" applyBorder="1" applyAlignment="1">
      <alignment horizontal="left" vertical="center" wrapText="1"/>
    </xf>
    <xf numFmtId="0" fontId="12" fillId="2" borderId="77" xfId="0" applyFont="1" applyFill="1" applyBorder="1" applyAlignment="1">
      <alignment horizontal="left" vertical="center"/>
    </xf>
    <xf numFmtId="0" fontId="32" fillId="2" borderId="77"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87" fillId="0" borderId="67" xfId="0" applyFont="1" applyBorder="1" applyAlignment="1">
      <alignment horizontal="left" vertical="center" wrapText="1"/>
    </xf>
    <xf numFmtId="0" fontId="25" fillId="0" borderId="67" xfId="0" applyFont="1" applyBorder="1" applyAlignment="1">
      <alignment horizontal="left" vertical="center" wrapText="1"/>
    </xf>
    <xf numFmtId="0" fontId="7" fillId="4" borderId="0" xfId="0" applyFont="1" applyFill="1" applyAlignment="1">
      <alignment vertical="center" wrapText="1"/>
    </xf>
    <xf numFmtId="0" fontId="12" fillId="2" borderId="38"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19" xfId="0" applyFont="1" applyFill="1" applyBorder="1" applyAlignment="1">
      <alignment horizontal="left" vertical="center" wrapText="1"/>
    </xf>
    <xf numFmtId="0" fontId="25" fillId="0" borderId="68" xfId="0" applyFont="1" applyBorder="1" applyAlignment="1">
      <alignment horizontal="left" vertical="center" wrapText="1"/>
    </xf>
    <xf numFmtId="0" fontId="7" fillId="4" borderId="149" xfId="0" applyFont="1" applyFill="1" applyBorder="1" applyAlignment="1">
      <alignment horizontal="center" vertical="center" wrapText="1"/>
    </xf>
    <xf numFmtId="0" fontId="86" fillId="0" borderId="83" xfId="0" applyFont="1" applyBorder="1" applyAlignment="1">
      <alignment horizontal="left" vertical="center" wrapText="1"/>
    </xf>
    <xf numFmtId="0" fontId="86" fillId="0" borderId="0" xfId="0" applyFont="1" applyAlignment="1">
      <alignment horizontal="left" vertical="center" wrapText="1"/>
    </xf>
    <xf numFmtId="0" fontId="86" fillId="0" borderId="84" xfId="0" applyFont="1" applyBorder="1" applyAlignment="1">
      <alignment horizontal="left" vertical="center" wrapText="1"/>
    </xf>
    <xf numFmtId="0" fontId="61" fillId="2" borderId="77"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84" xfId="0" applyFont="1" applyFill="1" applyBorder="1" applyAlignment="1">
      <alignment horizontal="center" vertical="center" wrapText="1"/>
    </xf>
    <xf numFmtId="0" fontId="43" fillId="4" borderId="0" xfId="0" applyFont="1" applyFill="1" applyAlignment="1">
      <alignment horizontal="center" vertical="center"/>
    </xf>
    <xf numFmtId="9" fontId="13" fillId="2" borderId="38"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0" fontId="12" fillId="2" borderId="78"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36" fillId="0" borderId="68" xfId="0" applyFont="1" applyBorder="1" applyAlignment="1">
      <alignment vertical="center" wrapText="1"/>
    </xf>
    <xf numFmtId="0" fontId="36" fillId="0" borderId="77" xfId="0" applyFont="1" applyBorder="1" applyAlignment="1">
      <alignment vertical="center" wrapText="1"/>
    </xf>
    <xf numFmtId="0" fontId="7" fillId="4" borderId="83" xfId="0" applyFont="1" applyFill="1" applyBorder="1" applyAlignment="1">
      <alignment horizontal="center" vertical="center"/>
    </xf>
    <xf numFmtId="0" fontId="7" fillId="4" borderId="83" xfId="0" applyFont="1" applyFill="1" applyBorder="1" applyAlignment="1">
      <alignment horizontal="center" vertical="center" wrapText="1"/>
    </xf>
    <xf numFmtId="0" fontId="7" fillId="4" borderId="139" xfId="0" applyFont="1" applyFill="1" applyBorder="1" applyAlignment="1">
      <alignment horizontal="center" vertical="center" wrapText="1"/>
    </xf>
    <xf numFmtId="0" fontId="13" fillId="2" borderId="38" xfId="0" quotePrefix="1" applyFont="1" applyFill="1" applyBorder="1" applyAlignment="1">
      <alignment horizontal="left" vertical="center" wrapText="1"/>
    </xf>
    <xf numFmtId="0" fontId="12" fillId="0" borderId="89" xfId="0" applyFont="1" applyBorder="1" applyAlignment="1">
      <alignment horizontal="center" vertical="center" wrapText="1"/>
    </xf>
    <xf numFmtId="0" fontId="12" fillId="0" borderId="109" xfId="0" applyFont="1" applyBorder="1" applyAlignment="1">
      <alignment horizontal="center" vertical="center" wrapText="1"/>
    </xf>
    <xf numFmtId="0" fontId="13" fillId="0" borderId="109" xfId="0" applyFont="1" applyBorder="1" applyAlignment="1">
      <alignment horizontal="left" vertical="center" wrapText="1"/>
    </xf>
    <xf numFmtId="0" fontId="13" fillId="0" borderId="89" xfId="0" applyFont="1" applyBorder="1" applyAlignment="1">
      <alignment horizontal="left" vertical="center" wrapText="1"/>
    </xf>
    <xf numFmtId="0" fontId="57" fillId="9" borderId="135" xfId="0" applyFont="1" applyFill="1" applyBorder="1" applyAlignment="1">
      <alignment horizontal="center" vertical="center"/>
    </xf>
    <xf numFmtId="0" fontId="57" fillId="9" borderId="84" xfId="0" applyFont="1" applyFill="1" applyBorder="1" applyAlignment="1">
      <alignment horizontal="center" vertical="center"/>
    </xf>
    <xf numFmtId="0" fontId="13" fillId="0" borderId="79" xfId="0" applyFont="1" applyBorder="1" applyAlignment="1">
      <alignment horizontal="left" vertical="center" wrapText="1"/>
    </xf>
    <xf numFmtId="0" fontId="13" fillId="0" borderId="40" xfId="0" applyFont="1" applyBorder="1" applyAlignment="1">
      <alignment horizontal="left" vertical="center"/>
    </xf>
    <xf numFmtId="0" fontId="13" fillId="0" borderId="79" xfId="0" applyFont="1" applyBorder="1" applyAlignment="1">
      <alignment horizontal="left" vertical="center"/>
    </xf>
    <xf numFmtId="0" fontId="15" fillId="2" borderId="83" xfId="0" applyFont="1" applyFill="1" applyBorder="1" applyAlignment="1">
      <alignment vertical="center" wrapText="1"/>
    </xf>
    <xf numFmtId="0" fontId="15" fillId="2" borderId="0" xfId="0" applyFont="1" applyFill="1" applyAlignment="1">
      <alignment vertical="center" wrapText="1"/>
    </xf>
    <xf numFmtId="0" fontId="15" fillId="2" borderId="84" xfId="0" applyFont="1" applyFill="1" applyBorder="1" applyAlignment="1">
      <alignment vertical="center" wrapText="1"/>
    </xf>
    <xf numFmtId="0" fontId="36" fillId="0" borderId="67" xfId="0" applyFont="1" applyBorder="1" applyAlignment="1">
      <alignment horizontal="left" vertical="center" wrapText="1"/>
    </xf>
    <xf numFmtId="0" fontId="8" fillId="2" borderId="71" xfId="0" applyFont="1" applyFill="1" applyBorder="1" applyAlignment="1">
      <alignment horizontal="left" vertical="center" wrapText="1"/>
    </xf>
    <xf numFmtId="0" fontId="8" fillId="2" borderId="63" xfId="0" applyFont="1" applyFill="1" applyBorder="1" applyAlignment="1">
      <alignment horizontal="left" vertical="center" wrapText="1"/>
    </xf>
    <xf numFmtId="0" fontId="26" fillId="0" borderId="0" xfId="0" applyFont="1" applyAlignment="1">
      <alignment horizontal="left" vertical="center" wrapText="1"/>
    </xf>
    <xf numFmtId="0" fontId="26" fillId="0" borderId="38" xfId="0" applyFont="1" applyBorder="1" applyAlignment="1">
      <alignment horizontal="left" vertical="center" wrapText="1"/>
    </xf>
    <xf numFmtId="0" fontId="7" fillId="5" borderId="69" xfId="0" applyFont="1" applyFill="1" applyBorder="1" applyAlignment="1">
      <alignment horizontal="center" vertical="center" wrapText="1"/>
    </xf>
    <xf numFmtId="0" fontId="7" fillId="5" borderId="62"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2" borderId="79" xfId="0" applyFont="1" applyFill="1" applyBorder="1" applyAlignment="1">
      <alignment horizontal="left" vertical="center" wrapText="1"/>
    </xf>
    <xf numFmtId="0" fontId="57" fillId="9" borderId="83" xfId="0" applyFont="1" applyFill="1" applyBorder="1" applyAlignment="1">
      <alignment horizontal="center" vertical="center"/>
    </xf>
    <xf numFmtId="0" fontId="57" fillId="9" borderId="0" xfId="0" applyFont="1" applyFill="1" applyAlignment="1">
      <alignment horizontal="center" vertical="center"/>
    </xf>
    <xf numFmtId="0" fontId="15" fillId="0" borderId="83" xfId="0" applyFont="1" applyBorder="1" applyAlignment="1">
      <alignment horizontal="left" vertical="center" wrapText="1"/>
    </xf>
    <xf numFmtId="0" fontId="15" fillId="0" borderId="0" xfId="0" applyFont="1" applyAlignment="1">
      <alignment horizontal="left" vertical="center" wrapText="1"/>
    </xf>
    <xf numFmtId="0" fontId="86" fillId="0" borderId="67" xfId="0" applyFont="1" applyBorder="1" applyAlignment="1">
      <alignment horizontal="left" vertical="center" wrapText="1"/>
    </xf>
    <xf numFmtId="0" fontId="86" fillId="0" borderId="61" xfId="0" applyFont="1" applyBorder="1" applyAlignment="1">
      <alignment horizontal="left" vertical="center" wrapText="1"/>
    </xf>
    <xf numFmtId="0" fontId="7" fillId="5" borderId="68" xfId="0" applyFont="1" applyFill="1" applyBorder="1" applyAlignment="1">
      <alignment horizontal="left" vertical="center" wrapText="1"/>
    </xf>
    <xf numFmtId="0" fontId="7" fillId="5" borderId="77" xfId="0" applyFont="1" applyFill="1" applyBorder="1" applyAlignment="1">
      <alignment horizontal="left" vertical="center" wrapText="1"/>
    </xf>
    <xf numFmtId="3" fontId="12" fillId="0" borderId="40" xfId="0" applyNumberFormat="1" applyFont="1" applyBorder="1" applyAlignment="1">
      <alignment horizontal="center" vertical="center"/>
    </xf>
  </cellXfs>
  <cellStyles count="5">
    <cellStyle name="CBA" xfId="2" xr:uid="{00000000-0005-0000-0000-000007000000}"/>
    <cellStyle name="Hiperlink" xfId="3" builtinId="8"/>
    <cellStyle name="Hyperlink" xfId="1" xr:uid="{00000000-0005-0000-0000-000006000000}"/>
    <cellStyle name="Normal" xfId="0" builtinId="0"/>
    <cellStyle name="Porcentagem" xfId="4" builtinId="5"/>
  </cellStyles>
  <dxfs count="0"/>
  <tableStyles count="0" defaultTableStyle="TableStyleMedium2" defaultPivotStyle="PivotStyleMedium9"/>
  <colors>
    <mruColors>
      <color rgb="FF113CEA"/>
      <color rgb="FF17D4E8"/>
      <color rgb="FF430098"/>
      <color rgb="FF000064"/>
      <color rgb="FF0FD2E9"/>
      <color rgb="FF3338E8"/>
      <color rgb="FF3000FD"/>
      <color rgb="FF133EEA"/>
      <color rgb="FFBDD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297708407866"/>
          <c:y val="0.13262360244437546"/>
          <c:w val="0.37875670586791682"/>
          <c:h val="0.86737639755562457"/>
        </c:manualLayout>
      </c:layout>
      <c:doughnutChart>
        <c:varyColors val="1"/>
        <c:ser>
          <c:idx val="0"/>
          <c:order val="0"/>
          <c:spPr>
            <a:ln>
              <a:solidFill>
                <a:srgbClr val="430098"/>
              </a:solidFill>
            </a:ln>
          </c:spPr>
          <c:dPt>
            <c:idx val="0"/>
            <c:bubble3D val="0"/>
            <c:spPr>
              <a:solidFill>
                <a:srgbClr val="430098"/>
              </a:solidFill>
              <a:ln w="19050">
                <a:solidFill>
                  <a:srgbClr val="430098"/>
                </a:solidFill>
              </a:ln>
              <a:effectLst/>
            </c:spPr>
            <c:extLst>
              <c:ext xmlns:c16="http://schemas.microsoft.com/office/drawing/2014/chart" uri="{C3380CC4-5D6E-409C-BE32-E72D297353CC}">
                <c16:uniqueId val="{00000001-A017-48A0-9E14-81BDE6436DBB}"/>
              </c:ext>
            </c:extLst>
          </c:dPt>
          <c:dPt>
            <c:idx val="1"/>
            <c:bubble3D val="0"/>
            <c:spPr>
              <a:noFill/>
              <a:ln w="19050">
                <a:solidFill>
                  <a:srgbClr val="430098"/>
                </a:solidFill>
              </a:ln>
              <a:effectLst/>
            </c:spPr>
            <c:extLst>
              <c:ext xmlns:c16="http://schemas.microsoft.com/office/drawing/2014/chart" uri="{C3380CC4-5D6E-409C-BE32-E72D297353CC}">
                <c16:uniqueId val="{00000003-A017-48A0-9E14-81BDE6436DBB}"/>
              </c:ext>
            </c:extLst>
          </c:dPt>
          <c:val>
            <c:numLit>
              <c:formatCode>General</c:formatCode>
              <c:ptCount val="2"/>
              <c:pt idx="0">
                <c:v>0.375</c:v>
              </c:pt>
              <c:pt idx="1">
                <c:v>0.625</c:v>
              </c:pt>
            </c:numLit>
          </c:val>
          <c:extLst>
            <c:ext xmlns:c16="http://schemas.microsoft.com/office/drawing/2014/chart" uri="{C3380CC4-5D6E-409C-BE32-E72D297353CC}">
              <c16:uniqueId val="{00000004-A017-48A0-9E14-81BDE6436DB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689069052547371"/>
          <c:y val="6.5354615453349113E-2"/>
          <c:w val="0.64232114466915258"/>
          <c:h val="0.86929076909330183"/>
        </c:manualLayout>
      </c:layout>
      <c:barChart>
        <c:barDir val="bar"/>
        <c:grouping val="clustered"/>
        <c:varyColors val="0"/>
        <c:ser>
          <c:idx val="0"/>
          <c:order val="0"/>
          <c:spPr>
            <a:solidFill>
              <a:srgbClr val="113CE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113CEA"/>
                    </a:solidFill>
                    <a:latin typeface="Verdana" panose="020B0604030504040204" pitchFamily="34" charset="0"/>
                    <a:ea typeface="Verdana" panose="020B0604030504040204" pitchFamily="34" charset="0"/>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'CORPORATE GOVERNANCE'!$A$41:$A$44</c:f>
              <c:strCache>
                <c:ptCount val="4"/>
                <c:pt idx="0">
                  <c:v>Legal</c:v>
                </c:pt>
                <c:pt idx="1">
                  <c:v>Finance</c:v>
                </c:pt>
                <c:pt idx="2">
                  <c:v>Sustainability / ESG</c:v>
                </c:pt>
                <c:pt idx="3">
                  <c:v>Mining and Metals</c:v>
                </c:pt>
              </c:strCache>
            </c:strRef>
          </c:cat>
          <c:val>
            <c:numRef>
              <c:f>'CORPORATE GOVERNANCE'!$B$41:$B$44</c:f>
              <c:numCache>
                <c:formatCode>0%</c:formatCode>
                <c:ptCount val="4"/>
                <c:pt idx="0">
                  <c:v>0.13</c:v>
                </c:pt>
                <c:pt idx="1">
                  <c:v>0.75</c:v>
                </c:pt>
                <c:pt idx="2">
                  <c:v>0.63</c:v>
                </c:pt>
                <c:pt idx="3">
                  <c:v>0.63</c:v>
                </c:pt>
              </c:numCache>
            </c:numRef>
          </c:val>
          <c:extLst>
            <c:ext xmlns:c16="http://schemas.microsoft.com/office/drawing/2014/chart" uri="{C3380CC4-5D6E-409C-BE32-E72D297353CC}">
              <c16:uniqueId val="{00000000-9D92-45D0-A0B7-75E751B8E8F6}"/>
            </c:ext>
          </c:extLst>
        </c:ser>
        <c:dLbls>
          <c:dLblPos val="outEnd"/>
          <c:showLegendKey val="0"/>
          <c:showVal val="1"/>
          <c:showCatName val="0"/>
          <c:showSerName val="0"/>
          <c:showPercent val="0"/>
          <c:showBubbleSize val="0"/>
        </c:dLbls>
        <c:gapWidth val="182"/>
        <c:axId val="1115258719"/>
        <c:axId val="1115109759"/>
      </c:barChart>
      <c:catAx>
        <c:axId val="11152587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13CEA"/>
                </a:solidFill>
                <a:latin typeface="Verdana" panose="020B0604030504040204" pitchFamily="34" charset="0"/>
                <a:ea typeface="Verdana" panose="020B0604030504040204" pitchFamily="34" charset="0"/>
                <a:cs typeface="+mn-cs"/>
              </a:defRPr>
            </a:pPr>
            <a:endParaRPr lang="pt-BR"/>
          </a:p>
        </c:txPr>
        <c:crossAx val="1115109759"/>
        <c:crosses val="autoZero"/>
        <c:auto val="1"/>
        <c:lblAlgn val="ctr"/>
        <c:lblOffset val="100"/>
        <c:noMultiLvlLbl val="0"/>
      </c:catAx>
      <c:valAx>
        <c:axId val="1115109759"/>
        <c:scaling>
          <c:orientation val="minMax"/>
        </c:scaling>
        <c:delete val="1"/>
        <c:axPos val="b"/>
        <c:numFmt formatCode="0%" sourceLinked="1"/>
        <c:majorTickMark val="none"/>
        <c:minorTickMark val="none"/>
        <c:tickLblPos val="nextTo"/>
        <c:crossAx val="111525871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74396252247701"/>
          <c:y val="0"/>
          <c:w val="0.405228130251852"/>
          <c:h val="0.86863374391949144"/>
        </c:manualLayout>
      </c:layout>
      <c:doughnutChart>
        <c:varyColors val="1"/>
        <c:ser>
          <c:idx val="0"/>
          <c:order val="0"/>
          <c:dPt>
            <c:idx val="0"/>
            <c:bubble3D val="0"/>
            <c:spPr>
              <a:solidFill>
                <a:srgbClr val="133EEA"/>
              </a:solidFill>
              <a:ln w="19050">
                <a:solidFill>
                  <a:srgbClr val="133EEA"/>
                </a:solidFill>
              </a:ln>
              <a:effectLst/>
            </c:spPr>
            <c:extLst>
              <c:ext xmlns:c16="http://schemas.microsoft.com/office/drawing/2014/chart" uri="{C3380CC4-5D6E-409C-BE32-E72D297353CC}">
                <c16:uniqueId val="{00000001-4F84-4B7B-8515-C819C4238D65}"/>
              </c:ext>
            </c:extLst>
          </c:dPt>
          <c:dPt>
            <c:idx val="1"/>
            <c:bubble3D val="0"/>
            <c:spPr>
              <a:solidFill>
                <a:srgbClr val="17D4E8"/>
              </a:solidFill>
              <a:ln w="19050">
                <a:solidFill>
                  <a:srgbClr val="17D4E8"/>
                </a:solidFill>
              </a:ln>
              <a:effectLst/>
            </c:spPr>
            <c:extLst>
              <c:ext xmlns:c16="http://schemas.microsoft.com/office/drawing/2014/chart" uri="{C3380CC4-5D6E-409C-BE32-E72D297353CC}">
                <c16:uniqueId val="{00000003-4F84-4B7B-8515-C819C4238D65}"/>
              </c:ext>
            </c:extLst>
          </c:dPt>
          <c:val>
            <c:numLit>
              <c:formatCode>General</c:formatCode>
              <c:ptCount val="2"/>
              <c:pt idx="0">
                <c:v>0.375</c:v>
              </c:pt>
              <c:pt idx="1">
                <c:v>0.625</c:v>
              </c:pt>
            </c:numLit>
          </c:val>
          <c:extLst>
            <c:ext xmlns:c16="http://schemas.microsoft.com/office/drawing/2014/chart" uri="{C3380CC4-5D6E-409C-BE32-E72D297353CC}">
              <c16:uniqueId val="{00000004-4F84-4B7B-8515-C819C4238D6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bg1"/>
          </a:solidFill>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'CORPORATE GOVERNANCE'!$R$41</c:f>
              <c:strCache>
                <c:ptCount val="1"/>
                <c:pt idx="0">
                  <c:v>Up to 1 year</c:v>
                </c:pt>
              </c:strCache>
            </c:strRef>
          </c:tx>
          <c:spPr>
            <a:solidFill>
              <a:srgbClr val="113CEA"/>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rgbClr val="113CEA"/>
                    </a:solidFill>
                    <a:latin typeface="Verdana" panose="020B0604030504040204" pitchFamily="34" charset="0"/>
                    <a:ea typeface="Verdana" panose="020B0604030504040204" pitchFamily="34" charset="0"/>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'CORPORATE GOVERNANCE'!$S$41</c:f>
              <c:numCache>
                <c:formatCode>0%</c:formatCode>
                <c:ptCount val="1"/>
                <c:pt idx="0">
                  <c:v>0.25</c:v>
                </c:pt>
              </c:numCache>
            </c:numRef>
          </c:val>
          <c:extLst>
            <c:ext xmlns:c16="http://schemas.microsoft.com/office/drawing/2014/chart" uri="{C3380CC4-5D6E-409C-BE32-E72D297353CC}">
              <c16:uniqueId val="{00000000-DBF8-4A9C-9EAC-2D6BB0190F9B}"/>
            </c:ext>
          </c:extLst>
        </c:ser>
        <c:ser>
          <c:idx val="1"/>
          <c:order val="1"/>
          <c:tx>
            <c:strRef>
              <c:f>'CORPORATE GOVERNANCE'!$R$42</c:f>
              <c:strCache>
                <c:ptCount val="1"/>
                <c:pt idx="0">
                  <c:v>Between 1 and 3 years</c:v>
                </c:pt>
              </c:strCache>
            </c:strRef>
          </c:tx>
          <c:spPr>
            <a:solidFill>
              <a:srgbClr val="17D4E8"/>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rgbClr val="17D4E8"/>
                    </a:solidFill>
                    <a:latin typeface="Verdana" panose="020B0604030504040204" pitchFamily="34" charset="0"/>
                    <a:ea typeface="Verdana" panose="020B0604030504040204" pitchFamily="34" charset="0"/>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'CORPORATE GOVERNANCE'!$S$42</c:f>
              <c:numCache>
                <c:formatCode>0%</c:formatCode>
                <c:ptCount val="1"/>
                <c:pt idx="0">
                  <c:v>0.13</c:v>
                </c:pt>
              </c:numCache>
            </c:numRef>
          </c:val>
          <c:extLst>
            <c:ext xmlns:c16="http://schemas.microsoft.com/office/drawing/2014/chart" uri="{C3380CC4-5D6E-409C-BE32-E72D297353CC}">
              <c16:uniqueId val="{00000001-DBF8-4A9C-9EAC-2D6BB0190F9B}"/>
            </c:ext>
          </c:extLst>
        </c:ser>
        <c:ser>
          <c:idx val="2"/>
          <c:order val="2"/>
          <c:tx>
            <c:strRef>
              <c:f>'CORPORATE GOVERNANCE'!$R$43</c:f>
              <c:strCache>
                <c:ptCount val="1"/>
                <c:pt idx="0">
                  <c:v>Between 3 and 5 years</c:v>
                </c:pt>
              </c:strCache>
            </c:strRef>
          </c:tx>
          <c:spPr>
            <a:solidFill>
              <a:srgbClr val="430098"/>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rgbClr val="430098"/>
                    </a:solidFill>
                    <a:latin typeface="Verdana" panose="020B0604030504040204" pitchFamily="34" charset="0"/>
                    <a:ea typeface="Verdana" panose="020B0604030504040204" pitchFamily="34" charset="0"/>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'CORPORATE GOVERNANCE'!$S$43</c:f>
              <c:numCache>
                <c:formatCode>0%</c:formatCode>
                <c:ptCount val="1"/>
                <c:pt idx="0">
                  <c:v>0.25</c:v>
                </c:pt>
              </c:numCache>
            </c:numRef>
          </c:val>
          <c:extLst>
            <c:ext xmlns:c16="http://schemas.microsoft.com/office/drawing/2014/chart" uri="{C3380CC4-5D6E-409C-BE32-E72D297353CC}">
              <c16:uniqueId val="{00000002-DBF8-4A9C-9EAC-2D6BB0190F9B}"/>
            </c:ext>
          </c:extLst>
        </c:ser>
        <c:ser>
          <c:idx val="3"/>
          <c:order val="3"/>
          <c:tx>
            <c:strRef>
              <c:f>'CORPORATE GOVERNANCE'!$R$44</c:f>
              <c:strCache>
                <c:ptCount val="1"/>
                <c:pt idx="0">
                  <c:v>Over 5 years</c:v>
                </c:pt>
              </c:strCache>
            </c:strRef>
          </c:tx>
          <c:spPr>
            <a:solidFill>
              <a:srgbClr val="000064"/>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rgbClr val="000064"/>
                    </a:solidFill>
                    <a:latin typeface="Verdana" panose="020B0604030504040204" pitchFamily="34" charset="0"/>
                    <a:ea typeface="Verdana" panose="020B0604030504040204" pitchFamily="34" charset="0"/>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'CORPORATE GOVERNANCE'!$S$44</c:f>
              <c:numCache>
                <c:formatCode>0%</c:formatCode>
                <c:ptCount val="1"/>
                <c:pt idx="0">
                  <c:v>0.37</c:v>
                </c:pt>
              </c:numCache>
            </c:numRef>
          </c:val>
          <c:extLst>
            <c:ext xmlns:c16="http://schemas.microsoft.com/office/drawing/2014/chart" uri="{C3380CC4-5D6E-409C-BE32-E72D297353CC}">
              <c16:uniqueId val="{00000003-DBF8-4A9C-9EAC-2D6BB0190F9B}"/>
            </c:ext>
          </c:extLst>
        </c:ser>
        <c:dLbls>
          <c:dLblPos val="outEnd"/>
          <c:showLegendKey val="0"/>
          <c:showVal val="1"/>
          <c:showCatName val="0"/>
          <c:showSerName val="0"/>
          <c:showPercent val="0"/>
          <c:showBubbleSize val="0"/>
        </c:dLbls>
        <c:gapWidth val="219"/>
        <c:overlap val="-27"/>
        <c:axId val="1195541600"/>
        <c:axId val="1195549280"/>
      </c:barChart>
      <c:catAx>
        <c:axId val="1195541600"/>
        <c:scaling>
          <c:orientation val="minMax"/>
        </c:scaling>
        <c:delete val="1"/>
        <c:axPos val="b"/>
        <c:numFmt formatCode="General" sourceLinked="1"/>
        <c:majorTickMark val="none"/>
        <c:minorTickMark val="none"/>
        <c:tickLblPos val="nextTo"/>
        <c:crossAx val="1195549280"/>
        <c:crosses val="autoZero"/>
        <c:auto val="1"/>
        <c:lblAlgn val="ctr"/>
        <c:lblOffset val="100"/>
        <c:noMultiLvlLbl val="0"/>
      </c:catAx>
      <c:valAx>
        <c:axId val="1195549280"/>
        <c:scaling>
          <c:orientation val="minMax"/>
        </c:scaling>
        <c:delete val="1"/>
        <c:axPos val="l"/>
        <c:numFmt formatCode="0%" sourceLinked="1"/>
        <c:majorTickMark val="none"/>
        <c:minorTickMark val="none"/>
        <c:tickLblPos val="nextTo"/>
        <c:crossAx val="11955416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Verdana" panose="020B0604030504040204" pitchFamily="34" charset="0"/>
              <a:ea typeface="Verdana" panose="020B0604030504040204" pitchFamily="34" charset="0"/>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b="1">
          <a:latin typeface="Verdana" panose="020B0604030504040204" pitchFamily="34" charset="0"/>
          <a:ea typeface="Verdana" panose="020B060403050404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CLIMATE CHANGE'!A1"/><Relationship Id="rId13" Type="http://schemas.openxmlformats.org/officeDocument/2006/relationships/hyperlink" Target="#'DAM MANAGEMENT'!A1"/><Relationship Id="rId18" Type="http://schemas.openxmlformats.org/officeDocument/2006/relationships/hyperlink" Target="#'CORPORATE GOVERNANCE'!A1"/><Relationship Id="rId3" Type="http://schemas.openxmlformats.org/officeDocument/2006/relationships/hyperlink" Target="#'MATERIALITY'!A1"/><Relationship Id="rId7" Type="http://schemas.openxmlformats.org/officeDocument/2006/relationships/hyperlink" Target="#'HUMAN RIGHTS'!A1"/><Relationship Id="rId12" Type="http://schemas.openxmlformats.org/officeDocument/2006/relationships/hyperlink" Target="#'WASTE AND CO-PRODUCTS'!A1"/><Relationship Id="rId17" Type="http://schemas.openxmlformats.org/officeDocument/2006/relationships/hyperlink" Target="#'POLICY INFLUENCE'!A1"/><Relationship Id="rId2" Type="http://schemas.openxmlformats.org/officeDocument/2006/relationships/image" Target="../media/image2.png"/><Relationship Id="rId16" Type="http://schemas.openxmlformats.org/officeDocument/2006/relationships/hyperlink" Target="#'INNOVATION &amp; TECHNOLOGY'!A1"/><Relationship Id="rId1" Type="http://schemas.openxmlformats.org/officeDocument/2006/relationships/image" Target="../media/image1.png"/><Relationship Id="rId6" Type="http://schemas.openxmlformats.org/officeDocument/2006/relationships/hyperlink" Target="#'SOCIAL LEGACY'!A1"/><Relationship Id="rId11" Type="http://schemas.openxmlformats.org/officeDocument/2006/relationships/hyperlink" Target="#'WATER RESOURCES '!A1"/><Relationship Id="rId5" Type="http://schemas.openxmlformats.org/officeDocument/2006/relationships/hyperlink" Target="#'HEALTH, SAFETY AND WELL-BEING'!A1"/><Relationship Id="rId15" Type="http://schemas.openxmlformats.org/officeDocument/2006/relationships/hyperlink" Target="#'SUSTAINABLE VALUE CHAIN'!A1"/><Relationship Id="rId10" Type="http://schemas.openxmlformats.org/officeDocument/2006/relationships/hyperlink" Target="#'BIODIVER. AND ECOS. SERV.'!A1"/><Relationship Id="rId19" Type="http://schemas.openxmlformats.org/officeDocument/2006/relationships/image" Target="../media/image3.jpeg"/><Relationship Id="rId4" Type="http://schemas.openxmlformats.org/officeDocument/2006/relationships/hyperlink" Target="#'EMPLOYEES'!A1"/><Relationship Id="rId9" Type="http://schemas.openxmlformats.org/officeDocument/2006/relationships/hyperlink" Target="#'RENEWABLE ENERGY &amp; EFFICIENCY'!A1"/><Relationship Id="rId14" Type="http://schemas.openxmlformats.org/officeDocument/2006/relationships/hyperlink" Target="#'CIRCULAR ALUMINUM'!A1"/></Relationships>
</file>

<file path=xl/drawings/_rels/drawing10.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1.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2.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3.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4.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5.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6.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17.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18" Type="http://schemas.openxmlformats.org/officeDocument/2006/relationships/chart" Target="../charts/chart2.xml"/><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chart" Target="../charts/chart1.xml"/><Relationship Id="rId2" Type="http://schemas.openxmlformats.org/officeDocument/2006/relationships/hyperlink" Target="#'MATERIALITY'!A1"/><Relationship Id="rId16" Type="http://schemas.openxmlformats.org/officeDocument/2006/relationships/hyperlink" Target="#'CORPORATE GOVERNANCE'!A1"/><Relationship Id="rId20" Type="http://schemas.openxmlformats.org/officeDocument/2006/relationships/chart" Target="../charts/chart4.xml"/><Relationship Id="rId1" Type="http://schemas.openxmlformats.org/officeDocument/2006/relationships/image" Target="../media/image2.png"/><Relationship Id="rId6" Type="http://schemas.openxmlformats.org/officeDocument/2006/relationships/hyperlink" Target="#'POLICY INFLUENCE'!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19" Type="http://schemas.openxmlformats.org/officeDocument/2006/relationships/chart" Target="../charts/chart3.xml"/><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2.xml.rels><?xml version="1.0" encoding="UTF-8" standalone="yes"?>
<Relationships xmlns="http://schemas.openxmlformats.org/package/2006/relationships"><Relationship Id="rId8" Type="http://schemas.openxmlformats.org/officeDocument/2006/relationships/hyperlink" Target="#'BIODIVER. AND ECOS. SERV.'!A1"/><Relationship Id="rId13" Type="http://schemas.openxmlformats.org/officeDocument/2006/relationships/hyperlink" Target="#'SUSTAINABLE VALUE CHAIN'!A1"/><Relationship Id="rId3" Type="http://schemas.openxmlformats.org/officeDocument/2006/relationships/hyperlink" Target="#'HEALTH, SAFETY AND WELL-BEING'!A1"/><Relationship Id="rId7" Type="http://schemas.openxmlformats.org/officeDocument/2006/relationships/hyperlink" Target="#'RENEWABLE ENERGY &amp; EFFICIENCY'!A1"/><Relationship Id="rId12" Type="http://schemas.openxmlformats.org/officeDocument/2006/relationships/hyperlink" Target="#'CIRCULAR ALUMINUM'!A1"/><Relationship Id="rId2" Type="http://schemas.openxmlformats.org/officeDocument/2006/relationships/hyperlink" Target="#'EMPLOYEES'!A1"/><Relationship Id="rId16" Type="http://schemas.openxmlformats.org/officeDocument/2006/relationships/hyperlink" Target="#'CORPORATE GOVERNANCE'!A1"/><Relationship Id="rId1" Type="http://schemas.openxmlformats.org/officeDocument/2006/relationships/image" Target="../media/image2.png"/><Relationship Id="rId6" Type="http://schemas.openxmlformats.org/officeDocument/2006/relationships/hyperlink" Target="#'CLIMATE CHANGE'!A1"/><Relationship Id="rId11" Type="http://schemas.openxmlformats.org/officeDocument/2006/relationships/hyperlink" Target="#'DAM MANAGEMENT'!A1"/><Relationship Id="rId5" Type="http://schemas.openxmlformats.org/officeDocument/2006/relationships/hyperlink" Target="#'HUMAN RIGHTS'!A1"/><Relationship Id="rId15" Type="http://schemas.openxmlformats.org/officeDocument/2006/relationships/hyperlink" Target="#'POLICY INFLUENCE'!A1"/><Relationship Id="rId10" Type="http://schemas.openxmlformats.org/officeDocument/2006/relationships/hyperlink" Target="#'WASTE AND CO-PRODUCTS'!A1"/><Relationship Id="rId4" Type="http://schemas.openxmlformats.org/officeDocument/2006/relationships/hyperlink" Target="#'SOCIAL LEGACY'!A1"/><Relationship Id="rId9" Type="http://schemas.openxmlformats.org/officeDocument/2006/relationships/hyperlink" Target="#'WATER RESOURCES '!A1"/><Relationship Id="rId14" Type="http://schemas.openxmlformats.org/officeDocument/2006/relationships/hyperlink" Target="#'INNOVATION &amp; TECHNOLOGY'!A1"/></Relationships>
</file>

<file path=xl/drawings/_rels/drawing3.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4.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5.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6.xml.rels><?xml version="1.0" encoding="UTF-8" standalone="yes"?>
<Relationships xmlns="http://schemas.openxmlformats.org/package/2006/relationships"><Relationship Id="rId8" Type="http://schemas.openxmlformats.org/officeDocument/2006/relationships/hyperlink" Target="#'BIODIVER. AND ECOS. SERV.'!A1"/><Relationship Id="rId13" Type="http://schemas.openxmlformats.org/officeDocument/2006/relationships/hyperlink" Target="#'SUSTAINABLE VALUE CHAIN'!A1"/><Relationship Id="rId3" Type="http://schemas.openxmlformats.org/officeDocument/2006/relationships/hyperlink" Target="#'HEALTH, SAFETY AND WELL-BEING'!A1"/><Relationship Id="rId7" Type="http://schemas.openxmlformats.org/officeDocument/2006/relationships/hyperlink" Target="#'RENEWABLE ENERGY &amp; EFFICIENCY'!A1"/><Relationship Id="rId12" Type="http://schemas.openxmlformats.org/officeDocument/2006/relationships/hyperlink" Target="#'CIRCULAR ALUMINUM'!A1"/><Relationship Id="rId17" Type="http://schemas.openxmlformats.org/officeDocument/2006/relationships/image" Target="../media/image2.png"/><Relationship Id="rId2" Type="http://schemas.openxmlformats.org/officeDocument/2006/relationships/hyperlink" Target="#'EMPLOYEES'!A1"/><Relationship Id="rId16" Type="http://schemas.openxmlformats.org/officeDocument/2006/relationships/hyperlink" Target="#'CORPORATE GOVERNANCE'!A1"/><Relationship Id="rId1" Type="http://schemas.openxmlformats.org/officeDocument/2006/relationships/hyperlink" Target="#'MATERIALITY'!A1"/><Relationship Id="rId6" Type="http://schemas.openxmlformats.org/officeDocument/2006/relationships/hyperlink" Target="#'CLIMATE CHANGE'!A1"/><Relationship Id="rId11" Type="http://schemas.openxmlformats.org/officeDocument/2006/relationships/hyperlink" Target="#'DAM MANAGEMENT'!A1"/><Relationship Id="rId5" Type="http://schemas.openxmlformats.org/officeDocument/2006/relationships/hyperlink" Target="#'HUMAN RIGHTS'!A1"/><Relationship Id="rId15" Type="http://schemas.openxmlformats.org/officeDocument/2006/relationships/hyperlink" Target="#'POLICY INFLUENCE'!A1"/><Relationship Id="rId10" Type="http://schemas.openxmlformats.org/officeDocument/2006/relationships/hyperlink" Target="#'WASTE AND CO-PRODUCTS'!A1"/><Relationship Id="rId4" Type="http://schemas.openxmlformats.org/officeDocument/2006/relationships/hyperlink" Target="#'SOCIAL LEGACY'!A1"/><Relationship Id="rId9" Type="http://schemas.openxmlformats.org/officeDocument/2006/relationships/hyperlink" Target="#'WATER RESOURCES '!A1"/><Relationship Id="rId14" Type="http://schemas.openxmlformats.org/officeDocument/2006/relationships/hyperlink" Target="#'INNOVATION &amp; TECHNOLOGY'!A1"/></Relationships>
</file>

<file path=xl/drawings/_rels/drawing7.xml.rels><?xml version="1.0" encoding="UTF-8" standalone="yes"?>
<Relationships xmlns="http://schemas.openxmlformats.org/package/2006/relationships"><Relationship Id="rId8" Type="http://schemas.openxmlformats.org/officeDocument/2006/relationships/hyperlink" Target="#'BIODIVER. AND ECOS. SERV.'!A1"/><Relationship Id="rId13" Type="http://schemas.openxmlformats.org/officeDocument/2006/relationships/hyperlink" Target="#'SUSTAINABLE VALUE CHAIN'!A1"/><Relationship Id="rId3" Type="http://schemas.openxmlformats.org/officeDocument/2006/relationships/hyperlink" Target="#'EMPLOYEES'!A1"/><Relationship Id="rId7" Type="http://schemas.openxmlformats.org/officeDocument/2006/relationships/hyperlink" Target="#'RENEWABLE ENERGY &amp; EFFICIENCY'!A1"/><Relationship Id="rId12" Type="http://schemas.openxmlformats.org/officeDocument/2006/relationships/hyperlink" Target="#'CIRCULAR ALUMINUM'!A1"/><Relationship Id="rId17" Type="http://schemas.openxmlformats.org/officeDocument/2006/relationships/hyperlink" Target="#'CLIMATE CHANGE'!A1"/><Relationship Id="rId2" Type="http://schemas.openxmlformats.org/officeDocument/2006/relationships/hyperlink" Target="#'MATERIALITY'!A1"/><Relationship Id="rId16" Type="http://schemas.openxmlformats.org/officeDocument/2006/relationships/hyperlink" Target="#'CORPORATE GOVERNA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DAM MANAGEMENT'!A1"/><Relationship Id="rId5" Type="http://schemas.openxmlformats.org/officeDocument/2006/relationships/hyperlink" Target="#'SOCIAL LEGACY'!A1"/><Relationship Id="rId15" Type="http://schemas.openxmlformats.org/officeDocument/2006/relationships/hyperlink" Target="#'POLICY INFLUENCE'!A1"/><Relationship Id="rId10" Type="http://schemas.openxmlformats.org/officeDocument/2006/relationships/hyperlink" Target="#'WASTE AND CO-PRODUCTS'!A1"/><Relationship Id="rId4" Type="http://schemas.openxmlformats.org/officeDocument/2006/relationships/hyperlink" Target="#'HEALTH, SAFETY AND WELL-BEING'!A1"/><Relationship Id="rId9" Type="http://schemas.openxmlformats.org/officeDocument/2006/relationships/hyperlink" Target="#'WATER RESOURCES '!A1"/><Relationship Id="rId14" Type="http://schemas.openxmlformats.org/officeDocument/2006/relationships/hyperlink" Target="#'INNOVATION &amp; TECHNOLOGY'!A1"/></Relationships>
</file>

<file path=xl/drawings/_rels/drawing8.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_rels/drawing9.xml.rels><?xml version="1.0" encoding="UTF-8" standalone="yes"?>
<Relationships xmlns="http://schemas.openxmlformats.org/package/2006/relationships"><Relationship Id="rId8" Type="http://schemas.openxmlformats.org/officeDocument/2006/relationships/hyperlink" Target="#'RENEWABLE ENERGY &amp; EFFICIENCY'!A1"/><Relationship Id="rId13" Type="http://schemas.openxmlformats.org/officeDocument/2006/relationships/hyperlink" Target="#'CIRCULAR ALUMINUM'!A1"/><Relationship Id="rId3" Type="http://schemas.openxmlformats.org/officeDocument/2006/relationships/hyperlink" Target="#'EMPLOYEES'!A1"/><Relationship Id="rId7" Type="http://schemas.openxmlformats.org/officeDocument/2006/relationships/hyperlink" Target="#'CLIMATE CHANGE'!A1"/><Relationship Id="rId12" Type="http://schemas.openxmlformats.org/officeDocument/2006/relationships/hyperlink" Target="#'DAM MANAGEMENT'!A1"/><Relationship Id="rId17" Type="http://schemas.openxmlformats.org/officeDocument/2006/relationships/hyperlink" Target="#'CORPORATE GOVERNANCE'!A1"/><Relationship Id="rId2" Type="http://schemas.openxmlformats.org/officeDocument/2006/relationships/hyperlink" Target="#'MATERIALITY'!A1"/><Relationship Id="rId16" Type="http://schemas.openxmlformats.org/officeDocument/2006/relationships/hyperlink" Target="#'POLICY INFLUENCE'!A1"/><Relationship Id="rId1" Type="http://schemas.openxmlformats.org/officeDocument/2006/relationships/image" Target="../media/image2.png"/><Relationship Id="rId6" Type="http://schemas.openxmlformats.org/officeDocument/2006/relationships/hyperlink" Target="#'HUMAN RIGHTS'!A1"/><Relationship Id="rId11" Type="http://schemas.openxmlformats.org/officeDocument/2006/relationships/hyperlink" Target="#'WASTE AND CO-PRODUCTS'!A1"/><Relationship Id="rId5" Type="http://schemas.openxmlformats.org/officeDocument/2006/relationships/hyperlink" Target="#'SOCIAL LEGACY'!A1"/><Relationship Id="rId15" Type="http://schemas.openxmlformats.org/officeDocument/2006/relationships/hyperlink" Target="#'INNOVATION &amp; TECHNOLOGY'!A1"/><Relationship Id="rId10" Type="http://schemas.openxmlformats.org/officeDocument/2006/relationships/hyperlink" Target="#'WATER RESOURCES '!A1"/><Relationship Id="rId4" Type="http://schemas.openxmlformats.org/officeDocument/2006/relationships/hyperlink" Target="#'HEALTH, SAFETY AND WELL-BEING'!A1"/><Relationship Id="rId9" Type="http://schemas.openxmlformats.org/officeDocument/2006/relationships/hyperlink" Target="#'BIODIVER. AND ECOS. SERV.'!A1"/><Relationship Id="rId14" Type="http://schemas.openxmlformats.org/officeDocument/2006/relationships/hyperlink" Target="#'SUSTAINABLE VALUE CHAIN'!A1"/></Relationships>
</file>

<file path=xl/drawings/drawing1.xml><?xml version="1.0" encoding="utf-8"?>
<xdr:wsDr xmlns:xdr="http://schemas.openxmlformats.org/drawingml/2006/spreadsheetDrawing" xmlns:a="http://schemas.openxmlformats.org/drawingml/2006/main">
  <xdr:twoCellAnchor editAs="oneCell">
    <xdr:from>
      <xdr:col>2</xdr:col>
      <xdr:colOff>390525</xdr:colOff>
      <xdr:row>6</xdr:row>
      <xdr:rowOff>28575</xdr:rowOff>
    </xdr:from>
    <xdr:to>
      <xdr:col>2</xdr:col>
      <xdr:colOff>390525</xdr:colOff>
      <xdr:row>6</xdr:row>
      <xdr:rowOff>28575</xdr:rowOff>
    </xdr:to>
    <xdr:pic>
      <xdr:nvPicPr>
        <xdr:cNvPr id="2" name="Imagem 3">
          <a:extLst>
            <a:ext uri="{FF2B5EF4-FFF2-40B4-BE49-F238E27FC236}">
              <a16:creationId xmlns:a16="http://schemas.microsoft.com/office/drawing/2014/main" id="{31410341-D535-4614-AF97-0651A44179B8}"/>
            </a:ext>
          </a:extLst>
        </xdr:cNvPr>
        <xdr:cNvPicPr>
          <a:picLocks noChangeAspect="1"/>
        </xdr:cNvPicPr>
      </xdr:nvPicPr>
      <xdr:blipFill>
        <a:blip xmlns:r="http://schemas.openxmlformats.org/officeDocument/2006/relationships" r:embed="rId1"/>
        <a:stretch>
          <a:fillRect/>
        </a:stretch>
      </xdr:blipFill>
      <xdr:spPr>
        <a:xfrm>
          <a:off x="5448300" y="1400175"/>
          <a:ext cx="0" cy="0"/>
        </a:xfrm>
        <a:prstGeom prst="rect">
          <a:avLst/>
        </a:prstGeom>
      </xdr:spPr>
    </xdr:pic>
    <xdr:clientData/>
  </xdr:twoCellAnchor>
  <xdr:twoCellAnchor editAs="oneCell">
    <xdr:from>
      <xdr:col>0</xdr:col>
      <xdr:colOff>9525</xdr:colOff>
      <xdr:row>0</xdr:row>
      <xdr:rowOff>0</xdr:rowOff>
    </xdr:from>
    <xdr:to>
      <xdr:col>0</xdr:col>
      <xdr:colOff>1143000</xdr:colOff>
      <xdr:row>2</xdr:row>
      <xdr:rowOff>95250</xdr:rowOff>
    </xdr:to>
    <xdr:pic>
      <xdr:nvPicPr>
        <xdr:cNvPr id="68" name="Imagem 2">
          <a:extLst>
            <a:ext uri="{FF2B5EF4-FFF2-40B4-BE49-F238E27FC236}">
              <a16:creationId xmlns:a16="http://schemas.microsoft.com/office/drawing/2014/main" id="{B5076E00-B206-402B-A88E-1412E1C1C745}"/>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2"/>
        <a:stretch>
          <a:fillRect/>
        </a:stretch>
      </xdr:blipFill>
      <xdr:spPr>
        <a:xfrm>
          <a:off x="9525" y="0"/>
          <a:ext cx="1133475" cy="552450"/>
        </a:xfrm>
        <a:prstGeom prst="rect">
          <a:avLst/>
        </a:prstGeom>
      </xdr:spPr>
    </xdr:pic>
    <xdr:clientData/>
  </xdr:twoCellAnchor>
  <xdr:twoCellAnchor>
    <xdr:from>
      <xdr:col>0</xdr:col>
      <xdr:colOff>0</xdr:colOff>
      <xdr:row>3</xdr:row>
      <xdr:rowOff>47625</xdr:rowOff>
    </xdr:from>
    <xdr:to>
      <xdr:col>0</xdr:col>
      <xdr:colOff>2990850</xdr:colOff>
      <xdr:row>4</xdr:row>
      <xdr:rowOff>152400</xdr:rowOff>
    </xdr:to>
    <xdr:sp macro="" textlink="">
      <xdr:nvSpPr>
        <xdr:cNvPr id="67" name="CaixaDeTexto 3">
          <a:hlinkClick xmlns:r="http://schemas.openxmlformats.org/officeDocument/2006/relationships" r:id="rId3"/>
          <a:extLst>
            <a:ext uri="{FF2B5EF4-FFF2-40B4-BE49-F238E27FC236}">
              <a16:creationId xmlns:a16="http://schemas.microsoft.com/office/drawing/2014/main" id="{1AD248AF-7AC6-4D39-9F3D-E14358DE57BD}"/>
            </a:ext>
          </a:extLst>
        </xdr:cNvPr>
        <xdr:cNvSpPr txBox="1"/>
      </xdr:nvSpPr>
      <xdr:spPr>
        <a:xfrm>
          <a:off x="0" y="733425"/>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xdr:from>
      <xdr:col>0</xdr:col>
      <xdr:colOff>0</xdr:colOff>
      <xdr:row>5</xdr:row>
      <xdr:rowOff>65617</xdr:rowOff>
    </xdr:from>
    <xdr:to>
      <xdr:col>0</xdr:col>
      <xdr:colOff>2990850</xdr:colOff>
      <xdr:row>6</xdr:row>
      <xdr:rowOff>170392</xdr:rowOff>
    </xdr:to>
    <xdr:sp macro="" textlink="">
      <xdr:nvSpPr>
        <xdr:cNvPr id="66" name="CaixaDeTexto 4">
          <a:extLst>
            <a:ext uri="{FF2B5EF4-FFF2-40B4-BE49-F238E27FC236}">
              <a16:creationId xmlns:a16="http://schemas.microsoft.com/office/drawing/2014/main" id="{22C928DC-EB06-4749-B617-AB1C198E24A2}"/>
            </a:ext>
          </a:extLst>
        </xdr:cNvPr>
        <xdr:cNvSpPr txBox="1"/>
      </xdr:nvSpPr>
      <xdr:spPr>
        <a:xfrm>
          <a:off x="0" y="1208617"/>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xdr:from>
      <xdr:col>0</xdr:col>
      <xdr:colOff>0</xdr:colOff>
      <xdr:row>6</xdr:row>
      <xdr:rowOff>121709</xdr:rowOff>
    </xdr:from>
    <xdr:to>
      <xdr:col>0</xdr:col>
      <xdr:colOff>2990850</xdr:colOff>
      <xdr:row>7</xdr:row>
      <xdr:rowOff>226484</xdr:rowOff>
    </xdr:to>
    <xdr:sp macro="" textlink="">
      <xdr:nvSpPr>
        <xdr:cNvPr id="3" name="CaixaDeTexto 5">
          <a:hlinkClick xmlns:r="http://schemas.openxmlformats.org/officeDocument/2006/relationships" r:id="rId4"/>
          <a:extLst>
            <a:ext uri="{FF2B5EF4-FFF2-40B4-BE49-F238E27FC236}">
              <a16:creationId xmlns:a16="http://schemas.microsoft.com/office/drawing/2014/main" id="{0B6B5432-65D2-4FD9-99A1-6FD0138DCC03}"/>
            </a:ext>
          </a:extLst>
        </xdr:cNvPr>
        <xdr:cNvSpPr txBox="1"/>
      </xdr:nvSpPr>
      <xdr:spPr>
        <a:xfrm>
          <a:off x="0" y="1493309"/>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xdr:from>
      <xdr:col>0</xdr:col>
      <xdr:colOff>0</xdr:colOff>
      <xdr:row>7</xdr:row>
      <xdr:rowOff>177801</xdr:rowOff>
    </xdr:from>
    <xdr:to>
      <xdr:col>0</xdr:col>
      <xdr:colOff>2990850</xdr:colOff>
      <xdr:row>9</xdr:row>
      <xdr:rowOff>53976</xdr:rowOff>
    </xdr:to>
    <xdr:sp macro="" textlink="">
      <xdr:nvSpPr>
        <xdr:cNvPr id="64" name="CaixaDeTexto 6">
          <a:hlinkClick xmlns:r="http://schemas.openxmlformats.org/officeDocument/2006/relationships" r:id="rId5"/>
          <a:extLst>
            <a:ext uri="{FF2B5EF4-FFF2-40B4-BE49-F238E27FC236}">
              <a16:creationId xmlns:a16="http://schemas.microsoft.com/office/drawing/2014/main" id="{FB846677-3334-41FF-A0D6-EA017A15EC83}"/>
            </a:ext>
          </a:extLst>
        </xdr:cNvPr>
        <xdr:cNvSpPr txBox="1"/>
      </xdr:nvSpPr>
      <xdr:spPr>
        <a:xfrm>
          <a:off x="0" y="1778001"/>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xdr:from>
      <xdr:col>0</xdr:col>
      <xdr:colOff>0</xdr:colOff>
      <xdr:row>9</xdr:row>
      <xdr:rowOff>5293</xdr:rowOff>
    </xdr:from>
    <xdr:to>
      <xdr:col>0</xdr:col>
      <xdr:colOff>2990850</xdr:colOff>
      <xdr:row>10</xdr:row>
      <xdr:rowOff>110068</xdr:rowOff>
    </xdr:to>
    <xdr:sp macro="" textlink="">
      <xdr:nvSpPr>
        <xdr:cNvPr id="4" name="CaixaDeTexto 7">
          <a:hlinkClick xmlns:r="http://schemas.openxmlformats.org/officeDocument/2006/relationships" r:id="rId6"/>
          <a:extLst>
            <a:ext uri="{FF2B5EF4-FFF2-40B4-BE49-F238E27FC236}">
              <a16:creationId xmlns:a16="http://schemas.microsoft.com/office/drawing/2014/main" id="{38762F96-6AE0-4104-981B-1EBF04D97014}"/>
            </a:ext>
          </a:extLst>
        </xdr:cNvPr>
        <xdr:cNvSpPr txBox="1"/>
      </xdr:nvSpPr>
      <xdr:spPr>
        <a:xfrm>
          <a:off x="0" y="2062693"/>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xdr:from>
      <xdr:col>0</xdr:col>
      <xdr:colOff>0</xdr:colOff>
      <xdr:row>10</xdr:row>
      <xdr:rowOff>61385</xdr:rowOff>
    </xdr:from>
    <xdr:to>
      <xdr:col>0</xdr:col>
      <xdr:colOff>2990850</xdr:colOff>
      <xdr:row>11</xdr:row>
      <xdr:rowOff>166160</xdr:rowOff>
    </xdr:to>
    <xdr:sp macro="" textlink="">
      <xdr:nvSpPr>
        <xdr:cNvPr id="62" name="CaixaDeTexto 8">
          <a:hlinkClick xmlns:r="http://schemas.openxmlformats.org/officeDocument/2006/relationships" r:id="rId7"/>
          <a:extLst>
            <a:ext uri="{FF2B5EF4-FFF2-40B4-BE49-F238E27FC236}">
              <a16:creationId xmlns:a16="http://schemas.microsoft.com/office/drawing/2014/main" id="{7E5F17F8-151D-420A-A943-96ED8F1B591C}"/>
            </a:ext>
          </a:extLst>
        </xdr:cNvPr>
        <xdr:cNvSpPr txBox="1"/>
      </xdr:nvSpPr>
      <xdr:spPr>
        <a:xfrm>
          <a:off x="0" y="2347385"/>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xdr:from>
      <xdr:col>0</xdr:col>
      <xdr:colOff>0</xdr:colOff>
      <xdr:row>12</xdr:row>
      <xdr:rowOff>117477</xdr:rowOff>
    </xdr:from>
    <xdr:to>
      <xdr:col>0</xdr:col>
      <xdr:colOff>2990850</xdr:colOff>
      <xdr:row>13</xdr:row>
      <xdr:rowOff>222252</xdr:rowOff>
    </xdr:to>
    <xdr:sp macro="" textlink="">
      <xdr:nvSpPr>
        <xdr:cNvPr id="61" name="CaixaDeTexto 9">
          <a:extLst>
            <a:ext uri="{FF2B5EF4-FFF2-40B4-BE49-F238E27FC236}">
              <a16:creationId xmlns:a16="http://schemas.microsoft.com/office/drawing/2014/main" id="{B0C7E9FB-D564-46EA-A9DF-DA2BF6228DB5}"/>
            </a:ext>
          </a:extLst>
        </xdr:cNvPr>
        <xdr:cNvSpPr txBox="1"/>
      </xdr:nvSpPr>
      <xdr:spPr>
        <a:xfrm>
          <a:off x="0" y="2860677"/>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xdr:from>
      <xdr:col>0</xdr:col>
      <xdr:colOff>0</xdr:colOff>
      <xdr:row>13</xdr:row>
      <xdr:rowOff>173569</xdr:rowOff>
    </xdr:from>
    <xdr:to>
      <xdr:col>0</xdr:col>
      <xdr:colOff>2990850</xdr:colOff>
      <xdr:row>15</xdr:row>
      <xdr:rowOff>49744</xdr:rowOff>
    </xdr:to>
    <xdr:sp macro="" textlink="">
      <xdr:nvSpPr>
        <xdr:cNvPr id="60" name="CaixaDeTexto 12">
          <a:hlinkClick xmlns:r="http://schemas.openxmlformats.org/officeDocument/2006/relationships" r:id="rId8"/>
          <a:extLst>
            <a:ext uri="{FF2B5EF4-FFF2-40B4-BE49-F238E27FC236}">
              <a16:creationId xmlns:a16="http://schemas.microsoft.com/office/drawing/2014/main" id="{73FAB5B6-CB12-4580-9D49-18114CCB9CF0}"/>
            </a:ext>
          </a:extLst>
        </xdr:cNvPr>
        <xdr:cNvSpPr txBox="1"/>
      </xdr:nvSpPr>
      <xdr:spPr>
        <a:xfrm>
          <a:off x="0" y="3145369"/>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xdr:from>
      <xdr:col>0</xdr:col>
      <xdr:colOff>0</xdr:colOff>
      <xdr:row>15</xdr:row>
      <xdr:rowOff>1061</xdr:rowOff>
    </xdr:from>
    <xdr:to>
      <xdr:col>0</xdr:col>
      <xdr:colOff>3105150</xdr:colOff>
      <xdr:row>16</xdr:row>
      <xdr:rowOff>105836</xdr:rowOff>
    </xdr:to>
    <xdr:sp macro="" textlink="">
      <xdr:nvSpPr>
        <xdr:cNvPr id="59" name="CaixaDeTexto 13">
          <a:hlinkClick xmlns:r="http://schemas.openxmlformats.org/officeDocument/2006/relationships" r:id="rId9"/>
          <a:extLst>
            <a:ext uri="{FF2B5EF4-FFF2-40B4-BE49-F238E27FC236}">
              <a16:creationId xmlns:a16="http://schemas.microsoft.com/office/drawing/2014/main" id="{ECD887C3-D6D0-40F2-B3D0-DD393DA04DC1}"/>
            </a:ext>
          </a:extLst>
        </xdr:cNvPr>
        <xdr:cNvSpPr txBox="1"/>
      </xdr:nvSpPr>
      <xdr:spPr>
        <a:xfrm>
          <a:off x="0" y="3430061"/>
          <a:ext cx="31051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xdr:from>
      <xdr:col>0</xdr:col>
      <xdr:colOff>0</xdr:colOff>
      <xdr:row>16</xdr:row>
      <xdr:rowOff>57153</xdr:rowOff>
    </xdr:from>
    <xdr:to>
      <xdr:col>0</xdr:col>
      <xdr:colOff>3095624</xdr:colOff>
      <xdr:row>17</xdr:row>
      <xdr:rowOff>161928</xdr:rowOff>
    </xdr:to>
    <xdr:sp macro="" textlink="">
      <xdr:nvSpPr>
        <xdr:cNvPr id="58" name="CaixaDeTexto 14">
          <a:hlinkClick xmlns:r="http://schemas.openxmlformats.org/officeDocument/2006/relationships" r:id="rId10"/>
          <a:extLst>
            <a:ext uri="{FF2B5EF4-FFF2-40B4-BE49-F238E27FC236}">
              <a16:creationId xmlns:a16="http://schemas.microsoft.com/office/drawing/2014/main" id="{3927F1E5-86FA-4000-AAF2-11D320CE0BB7}"/>
            </a:ext>
          </a:extLst>
        </xdr:cNvPr>
        <xdr:cNvSpPr txBox="1"/>
      </xdr:nvSpPr>
      <xdr:spPr>
        <a:xfrm>
          <a:off x="0" y="3714753"/>
          <a:ext cx="30956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xdr:from>
      <xdr:col>0</xdr:col>
      <xdr:colOff>0</xdr:colOff>
      <xdr:row>17</xdr:row>
      <xdr:rowOff>113245</xdr:rowOff>
    </xdr:from>
    <xdr:to>
      <xdr:col>0</xdr:col>
      <xdr:colOff>2990850</xdr:colOff>
      <xdr:row>18</xdr:row>
      <xdr:rowOff>218020</xdr:rowOff>
    </xdr:to>
    <xdr:sp macro="" textlink="">
      <xdr:nvSpPr>
        <xdr:cNvPr id="16" name="CaixaDeTexto 15">
          <a:hlinkClick xmlns:r="http://schemas.openxmlformats.org/officeDocument/2006/relationships" r:id="rId11"/>
          <a:extLst>
            <a:ext uri="{FF2B5EF4-FFF2-40B4-BE49-F238E27FC236}">
              <a16:creationId xmlns:a16="http://schemas.microsoft.com/office/drawing/2014/main" id="{80EC7037-E650-4616-B42B-00A44A457C6C}"/>
            </a:ext>
          </a:extLst>
        </xdr:cNvPr>
        <xdr:cNvSpPr txBox="1"/>
      </xdr:nvSpPr>
      <xdr:spPr>
        <a:xfrm>
          <a:off x="0" y="3999445"/>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xdr:from>
      <xdr:col>0</xdr:col>
      <xdr:colOff>0</xdr:colOff>
      <xdr:row>18</xdr:row>
      <xdr:rowOff>169337</xdr:rowOff>
    </xdr:from>
    <xdr:to>
      <xdr:col>0</xdr:col>
      <xdr:colOff>2990850</xdr:colOff>
      <xdr:row>20</xdr:row>
      <xdr:rowOff>45512</xdr:rowOff>
    </xdr:to>
    <xdr:sp macro="" textlink="">
      <xdr:nvSpPr>
        <xdr:cNvPr id="17" name="CaixaDeTexto 16">
          <a:hlinkClick xmlns:r="http://schemas.openxmlformats.org/officeDocument/2006/relationships" r:id="rId12"/>
          <a:extLst>
            <a:ext uri="{FF2B5EF4-FFF2-40B4-BE49-F238E27FC236}">
              <a16:creationId xmlns:a16="http://schemas.microsoft.com/office/drawing/2014/main" id="{4588CB45-DB71-4F8E-AF04-B0730901B091}"/>
            </a:ext>
          </a:extLst>
        </xdr:cNvPr>
        <xdr:cNvSpPr txBox="1"/>
      </xdr:nvSpPr>
      <xdr:spPr>
        <a:xfrm>
          <a:off x="0" y="4284137"/>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xdr:from>
      <xdr:col>0</xdr:col>
      <xdr:colOff>0</xdr:colOff>
      <xdr:row>19</xdr:row>
      <xdr:rowOff>225429</xdr:rowOff>
    </xdr:from>
    <xdr:to>
      <xdr:col>0</xdr:col>
      <xdr:colOff>2990850</xdr:colOff>
      <xdr:row>21</xdr:row>
      <xdr:rowOff>101604</xdr:rowOff>
    </xdr:to>
    <xdr:sp macro="" textlink="">
      <xdr:nvSpPr>
        <xdr:cNvPr id="18" name="CaixaDeTexto 17">
          <a:hlinkClick xmlns:r="http://schemas.openxmlformats.org/officeDocument/2006/relationships" r:id="rId13"/>
          <a:extLst>
            <a:ext uri="{FF2B5EF4-FFF2-40B4-BE49-F238E27FC236}">
              <a16:creationId xmlns:a16="http://schemas.microsoft.com/office/drawing/2014/main" id="{28A57C28-F887-48BB-B95F-854C7E55B5EC}"/>
            </a:ext>
          </a:extLst>
        </xdr:cNvPr>
        <xdr:cNvSpPr txBox="1"/>
      </xdr:nvSpPr>
      <xdr:spPr>
        <a:xfrm>
          <a:off x="0" y="4568829"/>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xdr:from>
      <xdr:col>0</xdr:col>
      <xdr:colOff>0</xdr:colOff>
      <xdr:row>21</xdr:row>
      <xdr:rowOff>52921</xdr:rowOff>
    </xdr:from>
    <xdr:to>
      <xdr:col>0</xdr:col>
      <xdr:colOff>2990850</xdr:colOff>
      <xdr:row>22</xdr:row>
      <xdr:rowOff>157696</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7686AAC5-1C9F-49C4-8A97-CFA7EC22C352}"/>
            </a:ext>
          </a:extLst>
        </xdr:cNvPr>
        <xdr:cNvSpPr txBox="1"/>
      </xdr:nvSpPr>
      <xdr:spPr>
        <a:xfrm>
          <a:off x="0" y="4853521"/>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xdr:from>
      <xdr:col>0</xdr:col>
      <xdr:colOff>0</xdr:colOff>
      <xdr:row>23</xdr:row>
      <xdr:rowOff>147113</xdr:rowOff>
    </xdr:from>
    <xdr:to>
      <xdr:col>0</xdr:col>
      <xdr:colOff>2990850</xdr:colOff>
      <xdr:row>25</xdr:row>
      <xdr:rowOff>23288</xdr:rowOff>
    </xdr:to>
    <xdr:sp macro="" textlink="">
      <xdr:nvSpPr>
        <xdr:cNvPr id="20" name="CaixaDeTexto 19">
          <a:extLst>
            <a:ext uri="{FF2B5EF4-FFF2-40B4-BE49-F238E27FC236}">
              <a16:creationId xmlns:a16="http://schemas.microsoft.com/office/drawing/2014/main" id="{3BF778D4-881E-472C-A6FC-C1EC40443815}"/>
            </a:ext>
          </a:extLst>
        </xdr:cNvPr>
        <xdr:cNvSpPr txBox="1"/>
      </xdr:nvSpPr>
      <xdr:spPr>
        <a:xfrm>
          <a:off x="0" y="5404913"/>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xdr:from>
      <xdr:col>0</xdr:col>
      <xdr:colOff>0</xdr:colOff>
      <xdr:row>24</xdr:row>
      <xdr:rowOff>203205</xdr:rowOff>
    </xdr:from>
    <xdr:to>
      <xdr:col>0</xdr:col>
      <xdr:colOff>2990850</xdr:colOff>
      <xdr:row>87</xdr:row>
      <xdr:rowOff>79380</xdr:rowOff>
    </xdr:to>
    <xdr:sp macro="" textlink="">
      <xdr:nvSpPr>
        <xdr:cNvPr id="21" name="CaixaDeTexto 20">
          <a:hlinkClick xmlns:r="http://schemas.openxmlformats.org/officeDocument/2006/relationships" r:id="rId15"/>
          <a:extLst>
            <a:ext uri="{FF2B5EF4-FFF2-40B4-BE49-F238E27FC236}">
              <a16:creationId xmlns:a16="http://schemas.microsoft.com/office/drawing/2014/main" id="{44A56CE0-7451-425D-A0F9-DC9BAADEFBF0}"/>
            </a:ext>
          </a:extLst>
        </xdr:cNvPr>
        <xdr:cNvSpPr txBox="1"/>
      </xdr:nvSpPr>
      <xdr:spPr>
        <a:xfrm>
          <a:off x="0" y="5689605"/>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xdr:from>
      <xdr:col>0</xdr:col>
      <xdr:colOff>0</xdr:colOff>
      <xdr:row>87</xdr:row>
      <xdr:rowOff>30697</xdr:rowOff>
    </xdr:from>
    <xdr:to>
      <xdr:col>0</xdr:col>
      <xdr:colOff>2990850</xdr:colOff>
      <xdr:row>88</xdr:row>
      <xdr:rowOff>173572</xdr:rowOff>
    </xdr:to>
    <xdr:sp macro="" textlink="">
      <xdr:nvSpPr>
        <xdr:cNvPr id="22" name="CaixaDeTexto 21">
          <a:hlinkClick xmlns:r="http://schemas.openxmlformats.org/officeDocument/2006/relationships" r:id="rId16"/>
          <a:extLst>
            <a:ext uri="{FF2B5EF4-FFF2-40B4-BE49-F238E27FC236}">
              <a16:creationId xmlns:a16="http://schemas.microsoft.com/office/drawing/2014/main" id="{EBF3228D-1553-4951-ABBB-C350A53FBB26}"/>
            </a:ext>
          </a:extLst>
        </xdr:cNvPr>
        <xdr:cNvSpPr txBox="1"/>
      </xdr:nvSpPr>
      <xdr:spPr>
        <a:xfrm>
          <a:off x="0" y="5974297"/>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xdr:from>
      <xdr:col>0</xdr:col>
      <xdr:colOff>0</xdr:colOff>
      <xdr:row>88</xdr:row>
      <xdr:rowOff>124889</xdr:rowOff>
    </xdr:from>
    <xdr:to>
      <xdr:col>0</xdr:col>
      <xdr:colOff>2990850</xdr:colOff>
      <xdr:row>90</xdr:row>
      <xdr:rowOff>77264</xdr:rowOff>
    </xdr:to>
    <xdr:sp macro="" textlink="">
      <xdr:nvSpPr>
        <xdr:cNvPr id="23" name="CaixaDeTexto 22">
          <a:hlinkClick xmlns:r="http://schemas.openxmlformats.org/officeDocument/2006/relationships" r:id="rId17"/>
          <a:extLst>
            <a:ext uri="{FF2B5EF4-FFF2-40B4-BE49-F238E27FC236}">
              <a16:creationId xmlns:a16="http://schemas.microsoft.com/office/drawing/2014/main" id="{1D35E953-8F21-46DC-AE70-76136066CB36}"/>
            </a:ext>
          </a:extLst>
        </xdr:cNvPr>
        <xdr:cNvSpPr txBox="1"/>
      </xdr:nvSpPr>
      <xdr:spPr>
        <a:xfrm>
          <a:off x="0" y="6258989"/>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xdr:from>
      <xdr:col>0</xdr:col>
      <xdr:colOff>0</xdr:colOff>
      <xdr:row>90</xdr:row>
      <xdr:rowOff>28575</xdr:rowOff>
    </xdr:from>
    <xdr:to>
      <xdr:col>0</xdr:col>
      <xdr:colOff>2990850</xdr:colOff>
      <xdr:row>91</xdr:row>
      <xdr:rowOff>171450</xdr:rowOff>
    </xdr:to>
    <xdr:sp macro="" textlink="">
      <xdr:nvSpPr>
        <xdr:cNvPr id="24" name="CaixaDeTexto 23">
          <a:hlinkClick xmlns:r="http://schemas.openxmlformats.org/officeDocument/2006/relationships" r:id="rId18"/>
          <a:extLst>
            <a:ext uri="{FF2B5EF4-FFF2-40B4-BE49-F238E27FC236}">
              <a16:creationId xmlns:a16="http://schemas.microsoft.com/office/drawing/2014/main" id="{29C2CC44-27A7-4F43-82FB-E0A2FD164FF3}"/>
            </a:ext>
          </a:extLst>
        </xdr:cNvPr>
        <xdr:cNvSpPr txBox="1"/>
      </xdr:nvSpPr>
      <xdr:spPr>
        <a:xfrm>
          <a:off x="0" y="6543675"/>
          <a:ext cx="2990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twoCellAnchor editAs="oneCell">
    <xdr:from>
      <xdr:col>0</xdr:col>
      <xdr:colOff>3233056</xdr:colOff>
      <xdr:row>0</xdr:row>
      <xdr:rowOff>0</xdr:rowOff>
    </xdr:from>
    <xdr:to>
      <xdr:col>9</xdr:col>
      <xdr:colOff>0</xdr:colOff>
      <xdr:row>93</xdr:row>
      <xdr:rowOff>0</xdr:rowOff>
    </xdr:to>
    <xdr:pic>
      <xdr:nvPicPr>
        <xdr:cNvPr id="6" name="Imagem 5">
          <a:extLst>
            <a:ext uri="{FF2B5EF4-FFF2-40B4-BE49-F238E27FC236}">
              <a16:creationId xmlns:a16="http://schemas.microsoft.com/office/drawing/2014/main" id="{E404F1B6-2345-2AB1-76C3-04FF7E3B4AE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233056" y="0"/>
          <a:ext cx="11538858" cy="7086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A33ABCB1-451B-45E2-8447-89689C706D71}"/>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2</xdr:row>
      <xdr:rowOff>333562</xdr:rowOff>
    </xdr:from>
    <xdr:to>
      <xdr:col>1</xdr:col>
      <xdr:colOff>30819</xdr:colOff>
      <xdr:row>3</xdr:row>
      <xdr:rowOff>198998</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5FCA7CC5-F5C9-4945-A792-E00937F60FE9}"/>
            </a:ext>
          </a:extLst>
        </xdr:cNvPr>
        <xdr:cNvSpPr txBox="1"/>
      </xdr:nvSpPr>
      <xdr:spPr>
        <a:xfrm>
          <a:off x="0" y="732025"/>
          <a:ext cx="3132000" cy="330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3</xdr:row>
      <xdr:rowOff>353515</xdr:rowOff>
    </xdr:from>
    <xdr:to>
      <xdr:col>1</xdr:col>
      <xdr:colOff>30819</xdr:colOff>
      <xdr:row>5</xdr:row>
      <xdr:rowOff>8841</xdr:rowOff>
    </xdr:to>
    <xdr:sp macro="" textlink="">
      <xdr:nvSpPr>
        <xdr:cNvPr id="5" name="CaixaDeTexto 4">
          <a:extLst>
            <a:ext uri="{FF2B5EF4-FFF2-40B4-BE49-F238E27FC236}">
              <a16:creationId xmlns:a16="http://schemas.microsoft.com/office/drawing/2014/main" id="{CE47EB88-5AFB-41DA-937D-D2B5190AEB30}"/>
            </a:ext>
          </a:extLst>
        </xdr:cNvPr>
        <xdr:cNvSpPr txBox="1"/>
      </xdr:nvSpPr>
      <xdr:spPr>
        <a:xfrm>
          <a:off x="0" y="1204415"/>
          <a:ext cx="3132000" cy="33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254312</xdr:rowOff>
    </xdr:from>
    <xdr:to>
      <xdr:col>1</xdr:col>
      <xdr:colOff>30819</xdr:colOff>
      <xdr:row>5</xdr:row>
      <xdr:rowOff>293533</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3BC9D1BE-B180-44B1-A939-C80089A2D215}"/>
            </a:ext>
          </a:extLst>
        </xdr:cNvPr>
        <xdr:cNvSpPr txBox="1"/>
      </xdr:nvSpPr>
      <xdr:spPr>
        <a:xfrm>
          <a:off x="0" y="1487006"/>
          <a:ext cx="3132000" cy="33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5</xdr:row>
      <xdr:rowOff>257550</xdr:rowOff>
    </xdr:from>
    <xdr:to>
      <xdr:col>1</xdr:col>
      <xdr:colOff>30819</xdr:colOff>
      <xdr:row>5</xdr:row>
      <xdr:rowOff>578225</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9B338148-CDFC-4DF6-9854-A261B6D46B22}"/>
            </a:ext>
          </a:extLst>
        </xdr:cNvPr>
        <xdr:cNvSpPr txBox="1"/>
      </xdr:nvSpPr>
      <xdr:spPr>
        <a:xfrm>
          <a:off x="0" y="177520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5</xdr:row>
      <xdr:rowOff>535892</xdr:rowOff>
    </xdr:from>
    <xdr:to>
      <xdr:col>1</xdr:col>
      <xdr:colOff>30819</xdr:colOff>
      <xdr:row>5</xdr:row>
      <xdr:rowOff>869267</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EDEB3BAB-762A-4E2B-B17D-C9BE895DEA4B}"/>
            </a:ext>
          </a:extLst>
        </xdr:cNvPr>
        <xdr:cNvSpPr txBox="1"/>
      </xdr:nvSpPr>
      <xdr:spPr>
        <a:xfrm>
          <a:off x="0" y="205989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5</xdr:row>
      <xdr:rowOff>820584</xdr:rowOff>
    </xdr:from>
    <xdr:to>
      <xdr:col>1</xdr:col>
      <xdr:colOff>30819</xdr:colOff>
      <xdr:row>5</xdr:row>
      <xdr:rowOff>1153959</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400F1E8C-EDE1-4EDD-B51C-8ECF04824F9E}"/>
            </a:ext>
          </a:extLst>
        </xdr:cNvPr>
        <xdr:cNvSpPr txBox="1"/>
      </xdr:nvSpPr>
      <xdr:spPr>
        <a:xfrm>
          <a:off x="0" y="234458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5</xdr:row>
      <xdr:rowOff>1333876</xdr:rowOff>
    </xdr:from>
    <xdr:to>
      <xdr:col>1</xdr:col>
      <xdr:colOff>30819</xdr:colOff>
      <xdr:row>5</xdr:row>
      <xdr:rowOff>1659314</xdr:rowOff>
    </xdr:to>
    <xdr:sp macro="" textlink="">
      <xdr:nvSpPr>
        <xdr:cNvPr id="23" name="CaixaDeTexto 9">
          <a:extLst>
            <a:ext uri="{FF2B5EF4-FFF2-40B4-BE49-F238E27FC236}">
              <a16:creationId xmlns:a16="http://schemas.microsoft.com/office/drawing/2014/main" id="{A48F6037-BD07-4697-B7EB-1E3CEE784218}"/>
            </a:ext>
          </a:extLst>
        </xdr:cNvPr>
        <xdr:cNvSpPr txBox="1"/>
      </xdr:nvSpPr>
      <xdr:spPr>
        <a:xfrm>
          <a:off x="0" y="285787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5</xdr:row>
      <xdr:rowOff>1610631</xdr:rowOff>
    </xdr:from>
    <xdr:to>
      <xdr:col>1</xdr:col>
      <xdr:colOff>30819</xdr:colOff>
      <xdr:row>5</xdr:row>
      <xdr:rowOff>1944006</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9EDD5D14-2EC5-4A51-8161-ED3E9E643838}"/>
            </a:ext>
          </a:extLst>
        </xdr:cNvPr>
        <xdr:cNvSpPr txBox="1"/>
      </xdr:nvSpPr>
      <xdr:spPr>
        <a:xfrm>
          <a:off x="0" y="314256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5</xdr:row>
      <xdr:rowOff>1895323</xdr:rowOff>
    </xdr:from>
    <xdr:to>
      <xdr:col>1</xdr:col>
      <xdr:colOff>30819</xdr:colOff>
      <xdr:row>6</xdr:row>
      <xdr:rowOff>204635</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15F15D8B-932A-49F0-88BA-1782C4D1AA73}"/>
            </a:ext>
          </a:extLst>
        </xdr:cNvPr>
        <xdr:cNvSpPr txBox="1"/>
      </xdr:nvSpPr>
      <xdr:spPr>
        <a:xfrm>
          <a:off x="0" y="342726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6</xdr:row>
      <xdr:rowOff>155952</xdr:rowOff>
    </xdr:from>
    <xdr:to>
      <xdr:col>1</xdr:col>
      <xdr:colOff>30819</xdr:colOff>
      <xdr:row>6</xdr:row>
      <xdr:rowOff>492875</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12D50AEA-F52A-4128-8581-C6ADCC85D487}"/>
            </a:ext>
          </a:extLst>
        </xdr:cNvPr>
        <xdr:cNvSpPr txBox="1"/>
      </xdr:nvSpPr>
      <xdr:spPr>
        <a:xfrm>
          <a:off x="0" y="3711952"/>
          <a:ext cx="3132000" cy="330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6</xdr:row>
      <xdr:rowOff>434294</xdr:rowOff>
    </xdr:from>
    <xdr:to>
      <xdr:col>1</xdr:col>
      <xdr:colOff>30819</xdr:colOff>
      <xdr:row>6</xdr:row>
      <xdr:rowOff>771217</xdr:rowOff>
    </xdr:to>
    <xdr:sp macro="" textlink="">
      <xdr:nvSpPr>
        <xdr:cNvPr id="27" name="CaixaDeTexto 13">
          <a:hlinkClick xmlns:r="http://schemas.openxmlformats.org/officeDocument/2006/relationships" r:id="rId10"/>
          <a:extLst>
            <a:ext uri="{FF2B5EF4-FFF2-40B4-BE49-F238E27FC236}">
              <a16:creationId xmlns:a16="http://schemas.microsoft.com/office/drawing/2014/main" id="{9B24A7B7-6771-4E85-B001-F32BA1023D3C}"/>
            </a:ext>
          </a:extLst>
        </xdr:cNvPr>
        <xdr:cNvSpPr txBox="1"/>
      </xdr:nvSpPr>
      <xdr:spPr>
        <a:xfrm>
          <a:off x="0" y="3996644"/>
          <a:ext cx="3132000" cy="330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6</xdr:row>
      <xdr:rowOff>722534</xdr:rowOff>
    </xdr:from>
    <xdr:to>
      <xdr:col>1</xdr:col>
      <xdr:colOff>30819</xdr:colOff>
      <xdr:row>7</xdr:row>
      <xdr:rowOff>115316</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FC9A8EC1-FE7C-48EB-B86C-D5F203BBACAE}"/>
            </a:ext>
          </a:extLst>
        </xdr:cNvPr>
        <xdr:cNvSpPr txBox="1"/>
      </xdr:nvSpPr>
      <xdr:spPr>
        <a:xfrm>
          <a:off x="0" y="427853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7</xdr:row>
      <xdr:rowOff>66633</xdr:rowOff>
    </xdr:from>
    <xdr:to>
      <xdr:col>1</xdr:col>
      <xdr:colOff>30819</xdr:colOff>
      <xdr:row>7</xdr:row>
      <xdr:rowOff>400008</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DC6E318D-893A-453A-AC12-5C1C0F5D298D}"/>
            </a:ext>
          </a:extLst>
        </xdr:cNvPr>
        <xdr:cNvSpPr txBox="1"/>
      </xdr:nvSpPr>
      <xdr:spPr>
        <a:xfrm>
          <a:off x="0" y="456322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7</xdr:row>
      <xdr:rowOff>351325</xdr:rowOff>
    </xdr:from>
    <xdr:to>
      <xdr:col>1</xdr:col>
      <xdr:colOff>30819</xdr:colOff>
      <xdr:row>7</xdr:row>
      <xdr:rowOff>684700</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DA26EA7E-0EEF-49F2-8054-E224BDF43FE6}"/>
            </a:ext>
          </a:extLst>
        </xdr:cNvPr>
        <xdr:cNvSpPr txBox="1"/>
      </xdr:nvSpPr>
      <xdr:spPr>
        <a:xfrm>
          <a:off x="0" y="484791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7</xdr:row>
      <xdr:rowOff>902717</xdr:rowOff>
    </xdr:from>
    <xdr:to>
      <xdr:col>1</xdr:col>
      <xdr:colOff>30819</xdr:colOff>
      <xdr:row>7</xdr:row>
      <xdr:rowOff>1236092</xdr:rowOff>
    </xdr:to>
    <xdr:sp macro="" textlink="">
      <xdr:nvSpPr>
        <xdr:cNvPr id="18" name="CaixaDeTexto 17">
          <a:extLst>
            <a:ext uri="{FF2B5EF4-FFF2-40B4-BE49-F238E27FC236}">
              <a16:creationId xmlns:a16="http://schemas.microsoft.com/office/drawing/2014/main" id="{99A39720-FE0C-43E3-8316-435EA52DA1E1}"/>
            </a:ext>
          </a:extLst>
        </xdr:cNvPr>
        <xdr:cNvSpPr txBox="1"/>
      </xdr:nvSpPr>
      <xdr:spPr>
        <a:xfrm>
          <a:off x="0" y="539931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7</xdr:row>
      <xdr:rowOff>1187409</xdr:rowOff>
    </xdr:from>
    <xdr:to>
      <xdr:col>1</xdr:col>
      <xdr:colOff>30819</xdr:colOff>
      <xdr:row>7</xdr:row>
      <xdr:rowOff>1522185</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3BE045D7-CCB0-49B1-AC79-277E5BE991E3}"/>
            </a:ext>
          </a:extLst>
        </xdr:cNvPr>
        <xdr:cNvSpPr txBox="1"/>
      </xdr:nvSpPr>
      <xdr:spPr>
        <a:xfrm>
          <a:off x="0" y="5684002"/>
          <a:ext cx="3132000" cy="33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7</xdr:row>
      <xdr:rowOff>1473502</xdr:rowOff>
    </xdr:from>
    <xdr:to>
      <xdr:col>1</xdr:col>
      <xdr:colOff>30819</xdr:colOff>
      <xdr:row>7</xdr:row>
      <xdr:rowOff>1802908</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6C6B37F3-A7B6-41DC-ADF6-53BF253378E1}"/>
            </a:ext>
          </a:extLst>
        </xdr:cNvPr>
        <xdr:cNvSpPr txBox="1"/>
      </xdr:nvSpPr>
      <xdr:spPr>
        <a:xfrm>
          <a:off x="0" y="597009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7</xdr:row>
      <xdr:rowOff>1754225</xdr:rowOff>
    </xdr:from>
    <xdr:to>
      <xdr:col>1</xdr:col>
      <xdr:colOff>30819</xdr:colOff>
      <xdr:row>7</xdr:row>
      <xdr:rowOff>2087600</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A23609D4-E5AA-4781-8DCF-6A7E096F6A99}"/>
            </a:ext>
          </a:extLst>
        </xdr:cNvPr>
        <xdr:cNvSpPr txBox="1"/>
      </xdr:nvSpPr>
      <xdr:spPr>
        <a:xfrm>
          <a:off x="0" y="625478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7</xdr:row>
      <xdr:rowOff>2032561</xdr:rowOff>
    </xdr:from>
    <xdr:to>
      <xdr:col>1</xdr:col>
      <xdr:colOff>30819</xdr:colOff>
      <xdr:row>8</xdr:row>
      <xdr:rowOff>152167</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125DE1C2-4A37-4848-A03B-F181DE1E95D7}"/>
            </a:ext>
          </a:extLst>
        </xdr:cNvPr>
        <xdr:cNvSpPr txBox="1"/>
      </xdr:nvSpPr>
      <xdr:spPr>
        <a:xfrm>
          <a:off x="0" y="653947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2" name="Imagem 2">
          <a:extLst>
            <a:ext uri="{FF2B5EF4-FFF2-40B4-BE49-F238E27FC236}">
              <a16:creationId xmlns:a16="http://schemas.microsoft.com/office/drawing/2014/main" id="{889CE23F-CB99-4E96-A2EB-D68F8C68B00A}"/>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3</xdr:row>
      <xdr:rowOff>0</xdr:rowOff>
    </xdr:from>
    <xdr:to>
      <xdr:col>0</xdr:col>
      <xdr:colOff>3135175</xdr:colOff>
      <xdr:row>4</xdr:row>
      <xdr:rowOff>0</xdr:rowOff>
    </xdr:to>
    <xdr:sp macro="" textlink="">
      <xdr:nvSpPr>
        <xdr:cNvPr id="3" name="CaixaDeTexto 2">
          <a:hlinkClick xmlns:r="http://schemas.openxmlformats.org/officeDocument/2006/relationships" r:id="rId2"/>
          <a:extLst>
            <a:ext uri="{FF2B5EF4-FFF2-40B4-BE49-F238E27FC236}">
              <a16:creationId xmlns:a16="http://schemas.microsoft.com/office/drawing/2014/main" id="{151CDCD0-B308-4848-8E46-977C913B0EBE}"/>
            </a:ext>
          </a:extLst>
        </xdr:cNvPr>
        <xdr:cNvSpPr txBox="1"/>
      </xdr:nvSpPr>
      <xdr:spPr>
        <a:xfrm>
          <a:off x="0" y="73818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144992</xdr:rowOff>
    </xdr:from>
    <xdr:to>
      <xdr:col>0</xdr:col>
      <xdr:colOff>3135175</xdr:colOff>
      <xdr:row>4</xdr:row>
      <xdr:rowOff>475192</xdr:rowOff>
    </xdr:to>
    <xdr:sp macro="" textlink="">
      <xdr:nvSpPr>
        <xdr:cNvPr id="5" name="CaixaDeTexto 4">
          <a:extLst>
            <a:ext uri="{FF2B5EF4-FFF2-40B4-BE49-F238E27FC236}">
              <a16:creationId xmlns:a16="http://schemas.microsoft.com/office/drawing/2014/main" id="{72531791-6037-48D8-9482-A5EBD23A1550}"/>
            </a:ext>
          </a:extLst>
        </xdr:cNvPr>
        <xdr:cNvSpPr txBox="1"/>
      </xdr:nvSpPr>
      <xdr:spPr>
        <a:xfrm>
          <a:off x="0" y="121338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429684</xdr:rowOff>
    </xdr:from>
    <xdr:to>
      <xdr:col>0</xdr:col>
      <xdr:colOff>3135175</xdr:colOff>
      <xdr:row>4</xdr:row>
      <xdr:rowOff>759884</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C37EADBD-C840-4608-9EF4-C78FF1F61B09}"/>
            </a:ext>
          </a:extLst>
        </xdr:cNvPr>
        <xdr:cNvSpPr txBox="1"/>
      </xdr:nvSpPr>
      <xdr:spPr>
        <a:xfrm>
          <a:off x="0" y="149807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4</xdr:row>
      <xdr:rowOff>714376</xdr:rowOff>
    </xdr:from>
    <xdr:to>
      <xdr:col>0</xdr:col>
      <xdr:colOff>3135175</xdr:colOff>
      <xdr:row>4</xdr:row>
      <xdr:rowOff>1044576</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19900DBC-B710-43D9-B573-91472530757F}"/>
            </a:ext>
          </a:extLst>
        </xdr:cNvPr>
        <xdr:cNvSpPr txBox="1"/>
      </xdr:nvSpPr>
      <xdr:spPr>
        <a:xfrm>
          <a:off x="0" y="178276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4</xdr:row>
      <xdr:rowOff>999068</xdr:rowOff>
    </xdr:from>
    <xdr:to>
      <xdr:col>0</xdr:col>
      <xdr:colOff>3135175</xdr:colOff>
      <xdr:row>4</xdr:row>
      <xdr:rowOff>1326093</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62FD6295-D74D-40A1-B837-EED8B8DFAFD8}"/>
            </a:ext>
          </a:extLst>
        </xdr:cNvPr>
        <xdr:cNvSpPr txBox="1"/>
      </xdr:nvSpPr>
      <xdr:spPr>
        <a:xfrm>
          <a:off x="0" y="206745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4</xdr:row>
      <xdr:rowOff>1283760</xdr:rowOff>
    </xdr:from>
    <xdr:to>
      <xdr:col>0</xdr:col>
      <xdr:colOff>3135175</xdr:colOff>
      <xdr:row>5</xdr:row>
      <xdr:rowOff>65482</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EBBB2A73-98BE-43F6-B036-B61509442C51}"/>
            </a:ext>
          </a:extLst>
        </xdr:cNvPr>
        <xdr:cNvSpPr txBox="1"/>
      </xdr:nvSpPr>
      <xdr:spPr>
        <a:xfrm>
          <a:off x="0" y="235214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5</xdr:row>
      <xdr:rowOff>239049</xdr:rowOff>
    </xdr:from>
    <xdr:to>
      <xdr:col>0</xdr:col>
      <xdr:colOff>3135175</xdr:colOff>
      <xdr:row>5</xdr:row>
      <xdr:rowOff>573448</xdr:rowOff>
    </xdr:to>
    <xdr:sp macro="" textlink="">
      <xdr:nvSpPr>
        <xdr:cNvPr id="23" name="CaixaDeTexto 9">
          <a:extLst>
            <a:ext uri="{FF2B5EF4-FFF2-40B4-BE49-F238E27FC236}">
              <a16:creationId xmlns:a16="http://schemas.microsoft.com/office/drawing/2014/main" id="{DC794801-9131-4533-8812-BDCCE1EBD97E}"/>
            </a:ext>
          </a:extLst>
        </xdr:cNvPr>
        <xdr:cNvSpPr txBox="1"/>
      </xdr:nvSpPr>
      <xdr:spPr>
        <a:xfrm>
          <a:off x="0" y="2865440"/>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5</xdr:row>
      <xdr:rowOff>521590</xdr:rowOff>
    </xdr:from>
    <xdr:to>
      <xdr:col>0</xdr:col>
      <xdr:colOff>3135175</xdr:colOff>
      <xdr:row>5</xdr:row>
      <xdr:rowOff>858140</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D37A02D6-FF53-467C-B16C-38D0D6896DEB}"/>
            </a:ext>
          </a:extLst>
        </xdr:cNvPr>
        <xdr:cNvSpPr txBox="1"/>
      </xdr:nvSpPr>
      <xdr:spPr>
        <a:xfrm>
          <a:off x="0" y="315489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5</xdr:row>
      <xdr:rowOff>812632</xdr:rowOff>
    </xdr:from>
    <xdr:to>
      <xdr:col>0</xdr:col>
      <xdr:colOff>3135175</xdr:colOff>
      <xdr:row>5</xdr:row>
      <xdr:rowOff>1142832</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F19595FF-2137-47A3-A609-A778104D43C0}"/>
            </a:ext>
          </a:extLst>
        </xdr:cNvPr>
        <xdr:cNvSpPr txBox="1"/>
      </xdr:nvSpPr>
      <xdr:spPr>
        <a:xfrm>
          <a:off x="0" y="343958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5</xdr:row>
      <xdr:rowOff>1097324</xdr:rowOff>
    </xdr:from>
    <xdr:to>
      <xdr:col>0</xdr:col>
      <xdr:colOff>3135175</xdr:colOff>
      <xdr:row>5</xdr:row>
      <xdr:rowOff>1427524</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2180A5F5-935F-4119-8286-FE300503C67D}"/>
            </a:ext>
          </a:extLst>
        </xdr:cNvPr>
        <xdr:cNvSpPr txBox="1"/>
      </xdr:nvSpPr>
      <xdr:spPr>
        <a:xfrm>
          <a:off x="0" y="372427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5</xdr:row>
      <xdr:rowOff>1382016</xdr:rowOff>
    </xdr:from>
    <xdr:to>
      <xdr:col>0</xdr:col>
      <xdr:colOff>3135175</xdr:colOff>
      <xdr:row>6</xdr:row>
      <xdr:rowOff>142024</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FF7F9D43-F029-4271-8C64-8864F32DF546}"/>
            </a:ext>
          </a:extLst>
        </xdr:cNvPr>
        <xdr:cNvSpPr txBox="1"/>
      </xdr:nvSpPr>
      <xdr:spPr>
        <a:xfrm>
          <a:off x="0" y="400897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6</xdr:row>
      <xdr:rowOff>96516</xdr:rowOff>
    </xdr:from>
    <xdr:to>
      <xdr:col>0</xdr:col>
      <xdr:colOff>3135175</xdr:colOff>
      <xdr:row>6</xdr:row>
      <xdr:rowOff>426716</xdr:rowOff>
    </xdr:to>
    <xdr:sp macro="" textlink="">
      <xdr:nvSpPr>
        <xdr:cNvPr id="24" name="CaixaDeTexto 14">
          <a:hlinkClick xmlns:r="http://schemas.openxmlformats.org/officeDocument/2006/relationships" r:id="rId11"/>
          <a:extLst>
            <a:ext uri="{FF2B5EF4-FFF2-40B4-BE49-F238E27FC236}">
              <a16:creationId xmlns:a16="http://schemas.microsoft.com/office/drawing/2014/main" id="{6587D5BA-4643-41D5-A8A8-00FF501C08E9}"/>
            </a:ext>
          </a:extLst>
        </xdr:cNvPr>
        <xdr:cNvSpPr txBox="1"/>
      </xdr:nvSpPr>
      <xdr:spPr>
        <a:xfrm>
          <a:off x="0" y="429366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6</xdr:row>
      <xdr:rowOff>381208</xdr:rowOff>
    </xdr:from>
    <xdr:to>
      <xdr:col>0</xdr:col>
      <xdr:colOff>3135175</xdr:colOff>
      <xdr:row>6</xdr:row>
      <xdr:rowOff>711408</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2B588C34-FFCA-4474-8DCE-3446FF841C7E}"/>
            </a:ext>
          </a:extLst>
        </xdr:cNvPr>
        <xdr:cNvSpPr txBox="1"/>
      </xdr:nvSpPr>
      <xdr:spPr>
        <a:xfrm>
          <a:off x="0" y="457835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6</xdr:row>
      <xdr:rowOff>665900</xdr:rowOff>
    </xdr:from>
    <xdr:to>
      <xdr:col>0</xdr:col>
      <xdr:colOff>3135175</xdr:colOff>
      <xdr:row>6</xdr:row>
      <xdr:rowOff>998866</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288B2FE0-F87A-4E25-AEB4-A2DE4007C2C1}"/>
            </a:ext>
          </a:extLst>
        </xdr:cNvPr>
        <xdr:cNvSpPr txBox="1"/>
      </xdr:nvSpPr>
      <xdr:spPr>
        <a:xfrm>
          <a:off x="0" y="4863046"/>
          <a:ext cx="3132000" cy="335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6</xdr:row>
      <xdr:rowOff>1220058</xdr:rowOff>
    </xdr:from>
    <xdr:to>
      <xdr:col>0</xdr:col>
      <xdr:colOff>3135175</xdr:colOff>
      <xdr:row>7</xdr:row>
      <xdr:rowOff>17143</xdr:rowOff>
    </xdr:to>
    <xdr:sp macro="" textlink="">
      <xdr:nvSpPr>
        <xdr:cNvPr id="18" name="CaixaDeTexto 17">
          <a:extLst>
            <a:ext uri="{FF2B5EF4-FFF2-40B4-BE49-F238E27FC236}">
              <a16:creationId xmlns:a16="http://schemas.microsoft.com/office/drawing/2014/main" id="{07153F97-D6D0-4437-A546-24D2D80D28F8}"/>
            </a:ext>
          </a:extLst>
        </xdr:cNvPr>
        <xdr:cNvSpPr txBox="1"/>
      </xdr:nvSpPr>
      <xdr:spPr>
        <a:xfrm>
          <a:off x="0" y="541681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6</xdr:row>
      <xdr:rowOff>1504750</xdr:rowOff>
    </xdr:from>
    <xdr:to>
      <xdr:col>0</xdr:col>
      <xdr:colOff>3135175</xdr:colOff>
      <xdr:row>7</xdr:row>
      <xdr:rowOff>301835</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AFEDCAC1-850F-4AB7-A911-1D33215A64A9}"/>
            </a:ext>
          </a:extLst>
        </xdr:cNvPr>
        <xdr:cNvSpPr txBox="1"/>
      </xdr:nvSpPr>
      <xdr:spPr>
        <a:xfrm>
          <a:off x="0" y="570151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7</xdr:row>
      <xdr:rowOff>256327</xdr:rowOff>
    </xdr:from>
    <xdr:to>
      <xdr:col>0</xdr:col>
      <xdr:colOff>3135175</xdr:colOff>
      <xdr:row>7</xdr:row>
      <xdr:rowOff>583352</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E0AEE96E-1B6F-4648-A753-D7F00170AA1E}"/>
            </a:ext>
          </a:extLst>
        </xdr:cNvPr>
        <xdr:cNvSpPr txBox="1"/>
      </xdr:nvSpPr>
      <xdr:spPr>
        <a:xfrm>
          <a:off x="0" y="598620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7</xdr:row>
      <xdr:rowOff>541019</xdr:rowOff>
    </xdr:from>
    <xdr:to>
      <xdr:col>0</xdr:col>
      <xdr:colOff>3135175</xdr:colOff>
      <xdr:row>7</xdr:row>
      <xdr:rowOff>869580</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9B642EB2-24A3-4EC1-A6BB-6AD4B3449B6C}"/>
            </a:ext>
          </a:extLst>
        </xdr:cNvPr>
        <xdr:cNvSpPr txBox="1"/>
      </xdr:nvSpPr>
      <xdr:spPr>
        <a:xfrm>
          <a:off x="0" y="627089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Institutional relations</a:t>
          </a:r>
        </a:p>
      </xdr:txBody>
    </xdr:sp>
    <xdr:clientData/>
  </xdr:twoCellAnchor>
  <xdr:twoCellAnchor editAs="absolute">
    <xdr:from>
      <xdr:col>0</xdr:col>
      <xdr:colOff>0</xdr:colOff>
      <xdr:row>7</xdr:row>
      <xdr:rowOff>827241</xdr:rowOff>
    </xdr:from>
    <xdr:to>
      <xdr:col>0</xdr:col>
      <xdr:colOff>3135175</xdr:colOff>
      <xdr:row>7</xdr:row>
      <xdr:rowOff>1154266</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4431C00A-436B-4E13-8F7C-705EE0A1212E}"/>
            </a:ext>
          </a:extLst>
        </xdr:cNvPr>
        <xdr:cNvSpPr txBox="1"/>
      </xdr:nvSpPr>
      <xdr:spPr>
        <a:xfrm>
          <a:off x="0" y="655558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D312C6E7-F72B-49E4-A01E-5BFAF0D1D235}"/>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3</xdr:row>
      <xdr:rowOff>133350</xdr:rowOff>
    </xdr:from>
    <xdr:to>
      <xdr:col>1</xdr:col>
      <xdr:colOff>12562</xdr:colOff>
      <xdr:row>4</xdr:row>
      <xdr:rowOff>266700</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2E94B517-A44B-47CB-B7B9-33566C129437}"/>
            </a:ext>
          </a:extLst>
        </xdr:cNvPr>
        <xdr:cNvSpPr txBox="1"/>
      </xdr:nvSpPr>
      <xdr:spPr>
        <a:xfrm>
          <a:off x="0" y="740569"/>
          <a:ext cx="3132000" cy="335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408517</xdr:rowOff>
    </xdr:from>
    <xdr:to>
      <xdr:col>1</xdr:col>
      <xdr:colOff>12562</xdr:colOff>
      <xdr:row>5</xdr:row>
      <xdr:rowOff>294217</xdr:rowOff>
    </xdr:to>
    <xdr:sp macro="" textlink="">
      <xdr:nvSpPr>
        <xdr:cNvPr id="5" name="CaixaDeTexto 4">
          <a:extLst>
            <a:ext uri="{FF2B5EF4-FFF2-40B4-BE49-F238E27FC236}">
              <a16:creationId xmlns:a16="http://schemas.microsoft.com/office/drawing/2014/main" id="{E1AB8DB3-7FAD-4D59-95AF-FC96BD07FD89}"/>
            </a:ext>
          </a:extLst>
        </xdr:cNvPr>
        <xdr:cNvSpPr txBox="1"/>
      </xdr:nvSpPr>
      <xdr:spPr>
        <a:xfrm>
          <a:off x="0" y="1218142"/>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5</xdr:row>
      <xdr:rowOff>245534</xdr:rowOff>
    </xdr:from>
    <xdr:to>
      <xdr:col>1</xdr:col>
      <xdr:colOff>12562</xdr:colOff>
      <xdr:row>5</xdr:row>
      <xdr:rowOff>578909</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658CA1F7-F711-4A58-9D0B-40D0E9ED44AA}"/>
            </a:ext>
          </a:extLst>
        </xdr:cNvPr>
        <xdr:cNvSpPr txBox="1"/>
      </xdr:nvSpPr>
      <xdr:spPr>
        <a:xfrm>
          <a:off x="0" y="150759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5</xdr:row>
      <xdr:rowOff>530226</xdr:rowOff>
    </xdr:from>
    <xdr:to>
      <xdr:col>1</xdr:col>
      <xdr:colOff>12562</xdr:colOff>
      <xdr:row>5</xdr:row>
      <xdr:rowOff>863601</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E1ACEFAE-6EA3-4FD9-B099-BD43E6623E21}"/>
            </a:ext>
          </a:extLst>
        </xdr:cNvPr>
        <xdr:cNvSpPr txBox="1"/>
      </xdr:nvSpPr>
      <xdr:spPr>
        <a:xfrm>
          <a:off x="0" y="179228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5</xdr:row>
      <xdr:rowOff>808568</xdr:rowOff>
    </xdr:from>
    <xdr:to>
      <xdr:col>1</xdr:col>
      <xdr:colOff>12562</xdr:colOff>
      <xdr:row>5</xdr:row>
      <xdr:rowOff>1154643</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02A60015-605B-41F1-9286-970A888C514D}"/>
            </a:ext>
          </a:extLst>
        </xdr:cNvPr>
        <xdr:cNvSpPr txBox="1"/>
      </xdr:nvSpPr>
      <xdr:spPr>
        <a:xfrm>
          <a:off x="0" y="207698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5</xdr:row>
      <xdr:rowOff>1093260</xdr:rowOff>
    </xdr:from>
    <xdr:to>
      <xdr:col>1</xdr:col>
      <xdr:colOff>12562</xdr:colOff>
      <xdr:row>5</xdr:row>
      <xdr:rowOff>1439335</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320C776B-0573-45D4-B8A8-F8E132C201E8}"/>
            </a:ext>
          </a:extLst>
        </xdr:cNvPr>
        <xdr:cNvSpPr txBox="1"/>
      </xdr:nvSpPr>
      <xdr:spPr>
        <a:xfrm>
          <a:off x="0" y="236167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5</xdr:row>
      <xdr:rowOff>1606552</xdr:rowOff>
    </xdr:from>
    <xdr:to>
      <xdr:col>1</xdr:col>
      <xdr:colOff>12562</xdr:colOff>
      <xdr:row>6</xdr:row>
      <xdr:rowOff>139702</xdr:rowOff>
    </xdr:to>
    <xdr:sp macro="" textlink="">
      <xdr:nvSpPr>
        <xdr:cNvPr id="23" name="CaixaDeTexto 9">
          <a:extLst>
            <a:ext uri="{FF2B5EF4-FFF2-40B4-BE49-F238E27FC236}">
              <a16:creationId xmlns:a16="http://schemas.microsoft.com/office/drawing/2014/main" id="{25304CE1-CD46-44E5-A036-00558986782E}"/>
            </a:ext>
          </a:extLst>
        </xdr:cNvPr>
        <xdr:cNvSpPr txBox="1"/>
      </xdr:nvSpPr>
      <xdr:spPr>
        <a:xfrm>
          <a:off x="0" y="2874965"/>
          <a:ext cx="3132000" cy="33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6</xdr:row>
      <xdr:rowOff>97369</xdr:rowOff>
    </xdr:from>
    <xdr:to>
      <xdr:col>1</xdr:col>
      <xdr:colOff>12562</xdr:colOff>
      <xdr:row>6</xdr:row>
      <xdr:rowOff>430744</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C19273B4-9115-4BBA-A447-4786D953AC92}"/>
            </a:ext>
          </a:extLst>
        </xdr:cNvPr>
        <xdr:cNvSpPr txBox="1"/>
      </xdr:nvSpPr>
      <xdr:spPr>
        <a:xfrm>
          <a:off x="0" y="315727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6</xdr:row>
      <xdr:rowOff>382061</xdr:rowOff>
    </xdr:from>
    <xdr:to>
      <xdr:col>1</xdr:col>
      <xdr:colOff>12562</xdr:colOff>
      <xdr:row>6</xdr:row>
      <xdr:rowOff>715436</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20E11A51-52BA-496A-8A26-A8D597DB95AA}"/>
            </a:ext>
          </a:extLst>
        </xdr:cNvPr>
        <xdr:cNvSpPr txBox="1"/>
      </xdr:nvSpPr>
      <xdr:spPr>
        <a:xfrm>
          <a:off x="0" y="344196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6</xdr:row>
      <xdr:rowOff>666753</xdr:rowOff>
    </xdr:from>
    <xdr:to>
      <xdr:col>1</xdr:col>
      <xdr:colOff>12562</xdr:colOff>
      <xdr:row>7</xdr:row>
      <xdr:rowOff>133353</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1D606FFF-555B-4BC2-8206-ADD3FBACE0C0}"/>
            </a:ext>
          </a:extLst>
        </xdr:cNvPr>
        <xdr:cNvSpPr txBox="1"/>
      </xdr:nvSpPr>
      <xdr:spPr>
        <a:xfrm>
          <a:off x="0" y="3726659"/>
          <a:ext cx="3132000" cy="335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7</xdr:row>
      <xdr:rowOff>80588</xdr:rowOff>
    </xdr:from>
    <xdr:to>
      <xdr:col>1</xdr:col>
      <xdr:colOff>12562</xdr:colOff>
      <xdr:row>7</xdr:row>
      <xdr:rowOff>418045</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3159F7E8-C707-4708-A25B-A5D90CCDC735}"/>
            </a:ext>
          </a:extLst>
        </xdr:cNvPr>
        <xdr:cNvSpPr txBox="1"/>
      </xdr:nvSpPr>
      <xdr:spPr>
        <a:xfrm>
          <a:off x="0" y="4011351"/>
          <a:ext cx="3132000" cy="335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7</xdr:row>
      <xdr:rowOff>369362</xdr:rowOff>
    </xdr:from>
    <xdr:to>
      <xdr:col>1</xdr:col>
      <xdr:colOff>12562</xdr:colOff>
      <xdr:row>8</xdr:row>
      <xdr:rowOff>207437</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50ED5A72-DAA0-43D1-9D86-817968A4FFF0}"/>
            </a:ext>
          </a:extLst>
        </xdr:cNvPr>
        <xdr:cNvSpPr txBox="1"/>
      </xdr:nvSpPr>
      <xdr:spPr>
        <a:xfrm>
          <a:off x="0" y="4298425"/>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8</xdr:row>
      <xdr:rowOff>158754</xdr:rowOff>
    </xdr:from>
    <xdr:to>
      <xdr:col>1</xdr:col>
      <xdr:colOff>12562</xdr:colOff>
      <xdr:row>9</xdr:row>
      <xdr:rowOff>187329</xdr:rowOff>
    </xdr:to>
    <xdr:sp macro="" textlink="">
      <xdr:nvSpPr>
        <xdr:cNvPr id="24" name="CaixaDeTexto 15">
          <a:hlinkClick xmlns:r="http://schemas.openxmlformats.org/officeDocument/2006/relationships" r:id="rId12"/>
          <a:extLst>
            <a:ext uri="{FF2B5EF4-FFF2-40B4-BE49-F238E27FC236}">
              <a16:creationId xmlns:a16="http://schemas.microsoft.com/office/drawing/2014/main" id="{02E8C8D2-BC5B-4074-B5C0-5533C0BFE343}"/>
            </a:ext>
          </a:extLst>
        </xdr:cNvPr>
        <xdr:cNvSpPr txBox="1"/>
      </xdr:nvSpPr>
      <xdr:spPr>
        <a:xfrm>
          <a:off x="0" y="4587879"/>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9</xdr:row>
      <xdr:rowOff>133883</xdr:rowOff>
    </xdr:from>
    <xdr:to>
      <xdr:col>1</xdr:col>
      <xdr:colOff>12562</xdr:colOff>
      <xdr:row>10</xdr:row>
      <xdr:rowOff>114834</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AC8B7569-9D11-4D29-BE8A-AC7F17A61AD3}"/>
            </a:ext>
          </a:extLst>
        </xdr:cNvPr>
        <xdr:cNvSpPr txBox="1"/>
      </xdr:nvSpPr>
      <xdr:spPr>
        <a:xfrm>
          <a:off x="0" y="4872571"/>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10</xdr:row>
      <xdr:rowOff>332851</xdr:rowOff>
    </xdr:from>
    <xdr:to>
      <xdr:col>1</xdr:col>
      <xdr:colOff>12562</xdr:colOff>
      <xdr:row>10</xdr:row>
      <xdr:rowOff>666226</xdr:rowOff>
    </xdr:to>
    <xdr:sp macro="" textlink="">
      <xdr:nvSpPr>
        <xdr:cNvPr id="18" name="CaixaDeTexto 17">
          <a:extLst>
            <a:ext uri="{FF2B5EF4-FFF2-40B4-BE49-F238E27FC236}">
              <a16:creationId xmlns:a16="http://schemas.microsoft.com/office/drawing/2014/main" id="{0B23DBAF-C73D-422D-AEAF-CFDEA295995A}"/>
            </a:ext>
          </a:extLst>
        </xdr:cNvPr>
        <xdr:cNvSpPr txBox="1"/>
      </xdr:nvSpPr>
      <xdr:spPr>
        <a:xfrm>
          <a:off x="0" y="542872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10</xdr:row>
      <xdr:rowOff>617543</xdr:rowOff>
    </xdr:from>
    <xdr:to>
      <xdr:col>1</xdr:col>
      <xdr:colOff>12562</xdr:colOff>
      <xdr:row>10</xdr:row>
      <xdr:rowOff>950918</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50854562-B2E4-4765-83EA-58BD2A1B3BF4}"/>
            </a:ext>
          </a:extLst>
        </xdr:cNvPr>
        <xdr:cNvSpPr txBox="1"/>
      </xdr:nvSpPr>
      <xdr:spPr>
        <a:xfrm>
          <a:off x="0" y="571341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10</xdr:row>
      <xdr:rowOff>902235</xdr:rowOff>
    </xdr:from>
    <xdr:to>
      <xdr:col>1</xdr:col>
      <xdr:colOff>12562</xdr:colOff>
      <xdr:row>10</xdr:row>
      <xdr:rowOff>1235610</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D2762F42-7729-4989-886D-09FA75FF383A}"/>
            </a:ext>
          </a:extLst>
        </xdr:cNvPr>
        <xdr:cNvSpPr txBox="1"/>
      </xdr:nvSpPr>
      <xdr:spPr>
        <a:xfrm>
          <a:off x="0" y="599811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10</xdr:row>
      <xdr:rowOff>1193277</xdr:rowOff>
    </xdr:from>
    <xdr:to>
      <xdr:col>1</xdr:col>
      <xdr:colOff>12562</xdr:colOff>
      <xdr:row>11</xdr:row>
      <xdr:rowOff>175689</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DAEF3E35-9229-4172-8DC2-13D113D0F735}"/>
            </a:ext>
          </a:extLst>
        </xdr:cNvPr>
        <xdr:cNvSpPr txBox="1"/>
      </xdr:nvSpPr>
      <xdr:spPr>
        <a:xfrm>
          <a:off x="0" y="6282802"/>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11</xdr:row>
      <xdr:rowOff>127000</xdr:rowOff>
    </xdr:from>
    <xdr:to>
      <xdr:col>1</xdr:col>
      <xdr:colOff>12562</xdr:colOff>
      <xdr:row>11</xdr:row>
      <xdr:rowOff>446087</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8F3290BE-362C-4046-88BB-F5799592B6FE}"/>
            </a:ext>
          </a:extLst>
        </xdr:cNvPr>
        <xdr:cNvSpPr txBox="1"/>
      </xdr:nvSpPr>
      <xdr:spPr>
        <a:xfrm>
          <a:off x="0" y="657225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85725</xdr:rowOff>
    </xdr:to>
    <xdr:pic>
      <xdr:nvPicPr>
        <xdr:cNvPr id="2" name="Imagem 2">
          <a:extLst>
            <a:ext uri="{FF2B5EF4-FFF2-40B4-BE49-F238E27FC236}">
              <a16:creationId xmlns:a16="http://schemas.microsoft.com/office/drawing/2014/main" id="{7AB16D7D-4278-479D-9C93-8B197636BA93}"/>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3</xdr:row>
      <xdr:rowOff>28575</xdr:rowOff>
    </xdr:from>
    <xdr:to>
      <xdr:col>1</xdr:col>
      <xdr:colOff>4625</xdr:colOff>
      <xdr:row>4</xdr:row>
      <xdr:rowOff>28575</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4B40C831-F153-4AEF-AB9C-82464E0CBD83}"/>
            </a:ext>
          </a:extLst>
        </xdr:cNvPr>
        <xdr:cNvSpPr txBox="1"/>
      </xdr:nvSpPr>
      <xdr:spPr>
        <a:xfrm>
          <a:off x="0" y="752475"/>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170392</xdr:rowOff>
    </xdr:from>
    <xdr:to>
      <xdr:col>1</xdr:col>
      <xdr:colOff>4625</xdr:colOff>
      <xdr:row>4</xdr:row>
      <xdr:rowOff>503767</xdr:rowOff>
    </xdr:to>
    <xdr:sp macro="" textlink="">
      <xdr:nvSpPr>
        <xdr:cNvPr id="5" name="CaixaDeTexto 4">
          <a:extLst>
            <a:ext uri="{FF2B5EF4-FFF2-40B4-BE49-F238E27FC236}">
              <a16:creationId xmlns:a16="http://schemas.microsoft.com/office/drawing/2014/main" id="{91692560-02F4-4140-9B03-99801B38F675}"/>
            </a:ext>
          </a:extLst>
        </xdr:cNvPr>
        <xdr:cNvSpPr txBox="1"/>
      </xdr:nvSpPr>
      <xdr:spPr>
        <a:xfrm>
          <a:off x="0" y="123719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455084</xdr:rowOff>
    </xdr:from>
    <xdr:to>
      <xdr:col>1</xdr:col>
      <xdr:colOff>4625</xdr:colOff>
      <xdr:row>5</xdr:row>
      <xdr:rowOff>74084</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3BC0133E-6B86-42E0-9838-3DD25E493A03}"/>
            </a:ext>
          </a:extLst>
        </xdr:cNvPr>
        <xdr:cNvSpPr txBox="1"/>
      </xdr:nvSpPr>
      <xdr:spPr>
        <a:xfrm>
          <a:off x="0" y="1521884"/>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5</xdr:row>
      <xdr:rowOff>25401</xdr:rowOff>
    </xdr:from>
    <xdr:to>
      <xdr:col>1</xdr:col>
      <xdr:colOff>4625</xdr:colOff>
      <xdr:row>6</xdr:row>
      <xdr:rowOff>130176</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B20E7F9D-23AF-48C3-9ECB-C115E726CDE1}"/>
            </a:ext>
          </a:extLst>
        </xdr:cNvPr>
        <xdr:cNvSpPr txBox="1"/>
      </xdr:nvSpPr>
      <xdr:spPr>
        <a:xfrm>
          <a:off x="0" y="181610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6</xdr:row>
      <xdr:rowOff>87843</xdr:rowOff>
    </xdr:from>
    <xdr:to>
      <xdr:col>1</xdr:col>
      <xdr:colOff>4625</xdr:colOff>
      <xdr:row>7</xdr:row>
      <xdr:rowOff>179918</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A7488B85-B95C-46E9-97B5-599F372E7998}"/>
            </a:ext>
          </a:extLst>
        </xdr:cNvPr>
        <xdr:cNvSpPr txBox="1"/>
      </xdr:nvSpPr>
      <xdr:spPr>
        <a:xfrm>
          <a:off x="0" y="210079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7</xdr:row>
      <xdr:rowOff>143935</xdr:rowOff>
    </xdr:from>
    <xdr:to>
      <xdr:col>1</xdr:col>
      <xdr:colOff>4625</xdr:colOff>
      <xdr:row>8</xdr:row>
      <xdr:rowOff>236010</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2BA6AAD6-E8A4-4F81-82F7-5B88D9F76C15}"/>
            </a:ext>
          </a:extLst>
        </xdr:cNvPr>
        <xdr:cNvSpPr txBox="1"/>
      </xdr:nvSpPr>
      <xdr:spPr>
        <a:xfrm>
          <a:off x="0" y="238548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8</xdr:row>
      <xdr:rowOff>428627</xdr:rowOff>
    </xdr:from>
    <xdr:to>
      <xdr:col>1</xdr:col>
      <xdr:colOff>4625</xdr:colOff>
      <xdr:row>8</xdr:row>
      <xdr:rowOff>749302</xdr:rowOff>
    </xdr:to>
    <xdr:sp macro="" textlink="">
      <xdr:nvSpPr>
        <xdr:cNvPr id="23" name="CaixaDeTexto 9">
          <a:extLst>
            <a:ext uri="{FF2B5EF4-FFF2-40B4-BE49-F238E27FC236}">
              <a16:creationId xmlns:a16="http://schemas.microsoft.com/office/drawing/2014/main" id="{658457B9-0BEF-4802-8EA2-6854282119E0}"/>
            </a:ext>
          </a:extLst>
        </xdr:cNvPr>
        <xdr:cNvSpPr txBox="1"/>
      </xdr:nvSpPr>
      <xdr:spPr>
        <a:xfrm>
          <a:off x="0" y="289877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8</xdr:row>
      <xdr:rowOff>706969</xdr:rowOff>
    </xdr:from>
    <xdr:to>
      <xdr:col>1</xdr:col>
      <xdr:colOff>4625</xdr:colOff>
      <xdr:row>9</xdr:row>
      <xdr:rowOff>268819</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742A9011-F1FF-4D10-AB1B-E90487FD015D}"/>
            </a:ext>
          </a:extLst>
        </xdr:cNvPr>
        <xdr:cNvSpPr txBox="1"/>
      </xdr:nvSpPr>
      <xdr:spPr>
        <a:xfrm>
          <a:off x="0" y="3183469"/>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9</xdr:row>
      <xdr:rowOff>220136</xdr:rowOff>
    </xdr:from>
    <xdr:to>
      <xdr:col>1</xdr:col>
      <xdr:colOff>4625</xdr:colOff>
      <xdr:row>10</xdr:row>
      <xdr:rowOff>172511</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B74D88DF-FBB3-42DF-A4D2-E7D345DBD8D5}"/>
            </a:ext>
          </a:extLst>
        </xdr:cNvPr>
        <xdr:cNvSpPr txBox="1"/>
      </xdr:nvSpPr>
      <xdr:spPr>
        <a:xfrm>
          <a:off x="0" y="347768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10</xdr:row>
      <xdr:rowOff>123828</xdr:rowOff>
    </xdr:from>
    <xdr:to>
      <xdr:col>1</xdr:col>
      <xdr:colOff>4625</xdr:colOff>
      <xdr:row>10</xdr:row>
      <xdr:rowOff>457203</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E912B5AC-6D9A-42BD-B811-5EB5CBC1207F}"/>
            </a:ext>
          </a:extLst>
        </xdr:cNvPr>
        <xdr:cNvSpPr txBox="1"/>
      </xdr:nvSpPr>
      <xdr:spPr>
        <a:xfrm>
          <a:off x="0" y="376237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10</xdr:row>
      <xdr:rowOff>408520</xdr:rowOff>
    </xdr:from>
    <xdr:to>
      <xdr:col>1</xdr:col>
      <xdr:colOff>4625</xdr:colOff>
      <xdr:row>11</xdr:row>
      <xdr:rowOff>65620</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377862B8-9B72-47EC-89E1-33DFA7E42767}"/>
            </a:ext>
          </a:extLst>
        </xdr:cNvPr>
        <xdr:cNvSpPr txBox="1"/>
      </xdr:nvSpPr>
      <xdr:spPr>
        <a:xfrm>
          <a:off x="0" y="4047070"/>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11</xdr:row>
      <xdr:rowOff>16937</xdr:rowOff>
    </xdr:from>
    <xdr:to>
      <xdr:col>1</xdr:col>
      <xdr:colOff>4625</xdr:colOff>
      <xdr:row>11</xdr:row>
      <xdr:rowOff>350312</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66B565F2-A70F-461B-88EE-C7D8714ECAEF}"/>
            </a:ext>
          </a:extLst>
        </xdr:cNvPr>
        <xdr:cNvSpPr txBox="1"/>
      </xdr:nvSpPr>
      <xdr:spPr>
        <a:xfrm>
          <a:off x="0" y="434128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11</xdr:row>
      <xdr:rowOff>301629</xdr:rowOff>
    </xdr:from>
    <xdr:to>
      <xdr:col>1</xdr:col>
      <xdr:colOff>4625</xdr:colOff>
      <xdr:row>12</xdr:row>
      <xdr:rowOff>254004</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BC1F1EE1-A523-4F30-8E35-FBA17B297BE1}"/>
            </a:ext>
          </a:extLst>
        </xdr:cNvPr>
        <xdr:cNvSpPr txBox="1"/>
      </xdr:nvSpPr>
      <xdr:spPr>
        <a:xfrm>
          <a:off x="0" y="462597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12</xdr:row>
      <xdr:rowOff>198971</xdr:rowOff>
    </xdr:from>
    <xdr:to>
      <xdr:col>1</xdr:col>
      <xdr:colOff>4625</xdr:colOff>
      <xdr:row>13</xdr:row>
      <xdr:rowOff>164046</xdr:rowOff>
    </xdr:to>
    <xdr:sp macro="" textlink="">
      <xdr:nvSpPr>
        <xdr:cNvPr id="24" name="CaixaDeTexto 16">
          <a:hlinkClick xmlns:r="http://schemas.openxmlformats.org/officeDocument/2006/relationships" r:id="rId13"/>
          <a:extLst>
            <a:ext uri="{FF2B5EF4-FFF2-40B4-BE49-F238E27FC236}">
              <a16:creationId xmlns:a16="http://schemas.microsoft.com/office/drawing/2014/main" id="{0731023C-1B03-43B4-AB6A-DA87E8A7B479}"/>
            </a:ext>
          </a:extLst>
        </xdr:cNvPr>
        <xdr:cNvSpPr txBox="1"/>
      </xdr:nvSpPr>
      <xdr:spPr>
        <a:xfrm>
          <a:off x="0" y="491067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13</xdr:row>
      <xdr:rowOff>369363</xdr:rowOff>
    </xdr:from>
    <xdr:to>
      <xdr:col>1</xdr:col>
      <xdr:colOff>4625</xdr:colOff>
      <xdr:row>15</xdr:row>
      <xdr:rowOff>48688</xdr:rowOff>
    </xdr:to>
    <xdr:sp macro="" textlink="">
      <xdr:nvSpPr>
        <xdr:cNvPr id="18" name="CaixaDeTexto 17">
          <a:extLst>
            <a:ext uri="{FF2B5EF4-FFF2-40B4-BE49-F238E27FC236}">
              <a16:creationId xmlns:a16="http://schemas.microsoft.com/office/drawing/2014/main" id="{06E8A40F-E6DA-4B58-8721-418623D829E1}"/>
            </a:ext>
          </a:extLst>
        </xdr:cNvPr>
        <xdr:cNvSpPr txBox="1"/>
      </xdr:nvSpPr>
      <xdr:spPr>
        <a:xfrm>
          <a:off x="0" y="546206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14</xdr:row>
      <xdr:rowOff>273055</xdr:rowOff>
    </xdr:from>
    <xdr:to>
      <xdr:col>1</xdr:col>
      <xdr:colOff>4625</xdr:colOff>
      <xdr:row>16</xdr:row>
      <xdr:rowOff>5</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03DA9704-CF09-42EA-A77E-7B92E66B53C3}"/>
            </a:ext>
          </a:extLst>
        </xdr:cNvPr>
        <xdr:cNvSpPr txBox="1"/>
      </xdr:nvSpPr>
      <xdr:spPr>
        <a:xfrm>
          <a:off x="0" y="574675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15</xdr:row>
      <xdr:rowOff>278347</xdr:rowOff>
    </xdr:from>
    <xdr:to>
      <xdr:col>1</xdr:col>
      <xdr:colOff>4625</xdr:colOff>
      <xdr:row>16</xdr:row>
      <xdr:rowOff>278347</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27F2A545-64B7-4EA8-B634-7E908FEC4865}"/>
            </a:ext>
          </a:extLst>
        </xdr:cNvPr>
        <xdr:cNvSpPr txBox="1"/>
      </xdr:nvSpPr>
      <xdr:spPr>
        <a:xfrm>
          <a:off x="0" y="6031447"/>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16</xdr:row>
      <xdr:rowOff>229664</xdr:rowOff>
    </xdr:from>
    <xdr:to>
      <xdr:col>1</xdr:col>
      <xdr:colOff>4625</xdr:colOff>
      <xdr:row>16</xdr:row>
      <xdr:rowOff>563039</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BFCA6FB9-27C2-4398-946F-EA7E43A84D11}"/>
            </a:ext>
          </a:extLst>
        </xdr:cNvPr>
        <xdr:cNvSpPr txBox="1"/>
      </xdr:nvSpPr>
      <xdr:spPr>
        <a:xfrm>
          <a:off x="0" y="632566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16</xdr:row>
      <xdr:rowOff>514350</xdr:rowOff>
    </xdr:from>
    <xdr:to>
      <xdr:col>1</xdr:col>
      <xdr:colOff>4625</xdr:colOff>
      <xdr:row>16</xdr:row>
      <xdr:rowOff>847725</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012F6893-994E-4129-A95E-46669918665C}"/>
            </a:ext>
          </a:extLst>
        </xdr:cNvPr>
        <xdr:cNvSpPr txBox="1"/>
      </xdr:nvSpPr>
      <xdr:spPr>
        <a:xfrm>
          <a:off x="0" y="661035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CFC99EF1-B000-4F27-BB73-361ED709EA12}"/>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3</xdr:row>
      <xdr:rowOff>25400</xdr:rowOff>
    </xdr:from>
    <xdr:to>
      <xdr:col>0</xdr:col>
      <xdr:colOff>3135175</xdr:colOff>
      <xdr:row>4</xdr:row>
      <xdr:rowOff>57150</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65FBB83F-33EF-4E36-A6A2-7D54FE3F1879}"/>
            </a:ext>
          </a:extLst>
        </xdr:cNvPr>
        <xdr:cNvSpPr txBox="1"/>
      </xdr:nvSpPr>
      <xdr:spPr>
        <a:xfrm>
          <a:off x="0" y="75247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202142</xdr:rowOff>
    </xdr:from>
    <xdr:to>
      <xdr:col>0</xdr:col>
      <xdr:colOff>3135175</xdr:colOff>
      <xdr:row>4</xdr:row>
      <xdr:rowOff>532342</xdr:rowOff>
    </xdr:to>
    <xdr:sp macro="" textlink="">
      <xdr:nvSpPr>
        <xdr:cNvPr id="5" name="CaixaDeTexto 4">
          <a:extLst>
            <a:ext uri="{FF2B5EF4-FFF2-40B4-BE49-F238E27FC236}">
              <a16:creationId xmlns:a16="http://schemas.microsoft.com/office/drawing/2014/main" id="{2A6AE8EC-1532-48BA-A5A5-79DE7E196E04}"/>
            </a:ext>
          </a:extLst>
        </xdr:cNvPr>
        <xdr:cNvSpPr txBox="1"/>
      </xdr:nvSpPr>
      <xdr:spPr>
        <a:xfrm>
          <a:off x="0" y="122766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486834</xdr:rowOff>
    </xdr:from>
    <xdr:to>
      <xdr:col>0</xdr:col>
      <xdr:colOff>3135175</xdr:colOff>
      <xdr:row>4</xdr:row>
      <xdr:rowOff>817034</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F35F1E3E-5087-4FEE-AA26-E9DBCC05B071}"/>
            </a:ext>
          </a:extLst>
        </xdr:cNvPr>
        <xdr:cNvSpPr txBox="1"/>
      </xdr:nvSpPr>
      <xdr:spPr>
        <a:xfrm>
          <a:off x="0" y="151235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4</xdr:row>
      <xdr:rowOff>774571</xdr:rowOff>
    </xdr:from>
    <xdr:to>
      <xdr:col>0</xdr:col>
      <xdr:colOff>3120887</xdr:colOff>
      <xdr:row>4</xdr:row>
      <xdr:rowOff>1104771</xdr:rowOff>
    </xdr:to>
    <xdr:sp macro="" textlink="">
      <xdr:nvSpPr>
        <xdr:cNvPr id="44" name="CaixaDeTexto 5">
          <a:hlinkClick xmlns:r="http://schemas.openxmlformats.org/officeDocument/2006/relationships" r:id="rId4"/>
          <a:extLst>
            <a:ext uri="{FF2B5EF4-FFF2-40B4-BE49-F238E27FC236}">
              <a16:creationId xmlns:a16="http://schemas.microsoft.com/office/drawing/2014/main" id="{10B189F7-70F9-4574-9400-3086633A3DDA}"/>
            </a:ext>
          </a:extLst>
        </xdr:cNvPr>
        <xdr:cNvSpPr txBox="1"/>
      </xdr:nvSpPr>
      <xdr:spPr>
        <a:xfrm>
          <a:off x="0" y="1785387"/>
          <a:ext cx="3120887"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4</xdr:row>
      <xdr:rowOff>1059263</xdr:rowOff>
    </xdr:from>
    <xdr:to>
      <xdr:col>0</xdr:col>
      <xdr:colOff>3120887</xdr:colOff>
      <xdr:row>4</xdr:row>
      <xdr:rowOff>1386288</xdr:rowOff>
    </xdr:to>
    <xdr:sp macro="" textlink="">
      <xdr:nvSpPr>
        <xdr:cNvPr id="45" name="CaixaDeTexto 6">
          <a:hlinkClick xmlns:r="http://schemas.openxmlformats.org/officeDocument/2006/relationships" r:id="rId5"/>
          <a:extLst>
            <a:ext uri="{FF2B5EF4-FFF2-40B4-BE49-F238E27FC236}">
              <a16:creationId xmlns:a16="http://schemas.microsoft.com/office/drawing/2014/main" id="{CE8A3C9E-30A5-4033-AEC2-118DDF38642C}"/>
            </a:ext>
          </a:extLst>
        </xdr:cNvPr>
        <xdr:cNvSpPr txBox="1"/>
      </xdr:nvSpPr>
      <xdr:spPr>
        <a:xfrm>
          <a:off x="0" y="2070079"/>
          <a:ext cx="3120887"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4</xdr:row>
      <xdr:rowOff>1343955</xdr:rowOff>
    </xdr:from>
    <xdr:to>
      <xdr:col>0</xdr:col>
      <xdr:colOff>3120887</xdr:colOff>
      <xdr:row>5</xdr:row>
      <xdr:rowOff>83480</xdr:rowOff>
    </xdr:to>
    <xdr:sp macro="" textlink="">
      <xdr:nvSpPr>
        <xdr:cNvPr id="46" name="CaixaDeTexto 7">
          <a:hlinkClick xmlns:r="http://schemas.openxmlformats.org/officeDocument/2006/relationships" r:id="rId6"/>
          <a:extLst>
            <a:ext uri="{FF2B5EF4-FFF2-40B4-BE49-F238E27FC236}">
              <a16:creationId xmlns:a16="http://schemas.microsoft.com/office/drawing/2014/main" id="{F7D0866B-92CA-4E3B-87E4-47DF4694EF1E}"/>
            </a:ext>
          </a:extLst>
        </xdr:cNvPr>
        <xdr:cNvSpPr txBox="1"/>
      </xdr:nvSpPr>
      <xdr:spPr>
        <a:xfrm>
          <a:off x="0" y="2354771"/>
          <a:ext cx="3120887"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5</xdr:row>
      <xdr:rowOff>269747</xdr:rowOff>
    </xdr:from>
    <xdr:to>
      <xdr:col>0</xdr:col>
      <xdr:colOff>3120887</xdr:colOff>
      <xdr:row>5</xdr:row>
      <xdr:rowOff>599947</xdr:rowOff>
    </xdr:to>
    <xdr:sp macro="" textlink="">
      <xdr:nvSpPr>
        <xdr:cNvPr id="47" name="CaixaDeTexto 8">
          <a:extLst>
            <a:ext uri="{FF2B5EF4-FFF2-40B4-BE49-F238E27FC236}">
              <a16:creationId xmlns:a16="http://schemas.microsoft.com/office/drawing/2014/main" id="{9274E463-D809-4DCE-A35A-9ECFA111B32E}"/>
            </a:ext>
          </a:extLst>
        </xdr:cNvPr>
        <xdr:cNvSpPr txBox="1"/>
      </xdr:nvSpPr>
      <xdr:spPr>
        <a:xfrm>
          <a:off x="0" y="2868063"/>
          <a:ext cx="3120887"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5</xdr:row>
      <xdr:rowOff>544914</xdr:rowOff>
    </xdr:from>
    <xdr:to>
      <xdr:col>0</xdr:col>
      <xdr:colOff>3120887</xdr:colOff>
      <xdr:row>5</xdr:row>
      <xdr:rowOff>881464</xdr:rowOff>
    </xdr:to>
    <xdr:sp macro="" textlink="">
      <xdr:nvSpPr>
        <xdr:cNvPr id="48" name="CaixaDeTexto 10">
          <a:hlinkClick xmlns:r="http://schemas.openxmlformats.org/officeDocument/2006/relationships" r:id="rId7"/>
          <a:extLst>
            <a:ext uri="{FF2B5EF4-FFF2-40B4-BE49-F238E27FC236}">
              <a16:creationId xmlns:a16="http://schemas.microsoft.com/office/drawing/2014/main" id="{B31D0D04-9371-4439-9922-CE294E911127}"/>
            </a:ext>
          </a:extLst>
        </xdr:cNvPr>
        <xdr:cNvSpPr txBox="1"/>
      </xdr:nvSpPr>
      <xdr:spPr>
        <a:xfrm>
          <a:off x="0" y="3143230"/>
          <a:ext cx="3120887"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5</xdr:row>
      <xdr:rowOff>829606</xdr:rowOff>
    </xdr:from>
    <xdr:to>
      <xdr:col>0</xdr:col>
      <xdr:colOff>3120887</xdr:colOff>
      <xdr:row>6</xdr:row>
      <xdr:rowOff>213656</xdr:rowOff>
    </xdr:to>
    <xdr:sp macro="" textlink="">
      <xdr:nvSpPr>
        <xdr:cNvPr id="49" name="CaixaDeTexto 11">
          <a:hlinkClick xmlns:r="http://schemas.openxmlformats.org/officeDocument/2006/relationships" r:id="rId8"/>
          <a:extLst>
            <a:ext uri="{FF2B5EF4-FFF2-40B4-BE49-F238E27FC236}">
              <a16:creationId xmlns:a16="http://schemas.microsoft.com/office/drawing/2014/main" id="{BFFF9ED7-1794-48A1-8A4A-EA9505CAF522}"/>
            </a:ext>
          </a:extLst>
        </xdr:cNvPr>
        <xdr:cNvSpPr txBox="1"/>
      </xdr:nvSpPr>
      <xdr:spPr>
        <a:xfrm>
          <a:off x="0" y="3427922"/>
          <a:ext cx="3120887"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6</xdr:row>
      <xdr:rowOff>161798</xdr:rowOff>
    </xdr:from>
    <xdr:to>
      <xdr:col>0</xdr:col>
      <xdr:colOff>3120887</xdr:colOff>
      <xdr:row>6</xdr:row>
      <xdr:rowOff>498348</xdr:rowOff>
    </xdr:to>
    <xdr:sp macro="" textlink="">
      <xdr:nvSpPr>
        <xdr:cNvPr id="50" name="CaixaDeTexto 12">
          <a:hlinkClick xmlns:r="http://schemas.openxmlformats.org/officeDocument/2006/relationships" r:id="rId9"/>
          <a:extLst>
            <a:ext uri="{FF2B5EF4-FFF2-40B4-BE49-F238E27FC236}">
              <a16:creationId xmlns:a16="http://schemas.microsoft.com/office/drawing/2014/main" id="{4378E690-DF17-4FD0-B39B-74CC66088D5D}"/>
            </a:ext>
          </a:extLst>
        </xdr:cNvPr>
        <xdr:cNvSpPr txBox="1"/>
      </xdr:nvSpPr>
      <xdr:spPr>
        <a:xfrm>
          <a:off x="0" y="3712614"/>
          <a:ext cx="3120887"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6</xdr:row>
      <xdr:rowOff>452840</xdr:rowOff>
    </xdr:from>
    <xdr:to>
      <xdr:col>0</xdr:col>
      <xdr:colOff>3120887</xdr:colOff>
      <xdr:row>7</xdr:row>
      <xdr:rowOff>21040</xdr:rowOff>
    </xdr:to>
    <xdr:sp macro="" textlink="">
      <xdr:nvSpPr>
        <xdr:cNvPr id="51" name="CaixaDeTexto 13">
          <a:hlinkClick xmlns:r="http://schemas.openxmlformats.org/officeDocument/2006/relationships" r:id="rId10"/>
          <a:extLst>
            <a:ext uri="{FF2B5EF4-FFF2-40B4-BE49-F238E27FC236}">
              <a16:creationId xmlns:a16="http://schemas.microsoft.com/office/drawing/2014/main" id="{4A8FA5FE-B11D-44EC-9E4C-57BDF353F9E2}"/>
            </a:ext>
          </a:extLst>
        </xdr:cNvPr>
        <xdr:cNvSpPr txBox="1"/>
      </xdr:nvSpPr>
      <xdr:spPr>
        <a:xfrm>
          <a:off x="0" y="4003656"/>
          <a:ext cx="3120887" cy="332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6</xdr:row>
      <xdr:rowOff>737532</xdr:rowOff>
    </xdr:from>
    <xdr:to>
      <xdr:col>0</xdr:col>
      <xdr:colOff>3120887</xdr:colOff>
      <xdr:row>7</xdr:row>
      <xdr:rowOff>305732</xdr:rowOff>
    </xdr:to>
    <xdr:sp macro="" textlink="">
      <xdr:nvSpPr>
        <xdr:cNvPr id="52" name="CaixaDeTexto 14">
          <a:hlinkClick xmlns:r="http://schemas.openxmlformats.org/officeDocument/2006/relationships" r:id="rId11"/>
          <a:extLst>
            <a:ext uri="{FF2B5EF4-FFF2-40B4-BE49-F238E27FC236}">
              <a16:creationId xmlns:a16="http://schemas.microsoft.com/office/drawing/2014/main" id="{E67F7A66-38BB-4702-AF31-D8019108F9D2}"/>
            </a:ext>
          </a:extLst>
        </xdr:cNvPr>
        <xdr:cNvSpPr txBox="1"/>
      </xdr:nvSpPr>
      <xdr:spPr>
        <a:xfrm>
          <a:off x="0" y="4288348"/>
          <a:ext cx="3120887" cy="332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7</xdr:row>
      <xdr:rowOff>260224</xdr:rowOff>
    </xdr:from>
    <xdr:to>
      <xdr:col>0</xdr:col>
      <xdr:colOff>3120887</xdr:colOff>
      <xdr:row>7</xdr:row>
      <xdr:rowOff>590424</xdr:rowOff>
    </xdr:to>
    <xdr:sp macro="" textlink="">
      <xdr:nvSpPr>
        <xdr:cNvPr id="53" name="CaixaDeTexto 15">
          <a:hlinkClick xmlns:r="http://schemas.openxmlformats.org/officeDocument/2006/relationships" r:id="rId12"/>
          <a:extLst>
            <a:ext uri="{FF2B5EF4-FFF2-40B4-BE49-F238E27FC236}">
              <a16:creationId xmlns:a16="http://schemas.microsoft.com/office/drawing/2014/main" id="{4DB43416-BBB3-4825-9614-3E54118FAF91}"/>
            </a:ext>
          </a:extLst>
        </xdr:cNvPr>
        <xdr:cNvSpPr txBox="1"/>
      </xdr:nvSpPr>
      <xdr:spPr>
        <a:xfrm>
          <a:off x="0" y="4575632"/>
          <a:ext cx="3120887"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7</xdr:row>
      <xdr:rowOff>535391</xdr:rowOff>
    </xdr:from>
    <xdr:to>
      <xdr:col>0</xdr:col>
      <xdr:colOff>3120887</xdr:colOff>
      <xdr:row>7</xdr:row>
      <xdr:rowOff>875116</xdr:rowOff>
    </xdr:to>
    <xdr:sp macro="" textlink="">
      <xdr:nvSpPr>
        <xdr:cNvPr id="54" name="CaixaDeTexto 16">
          <a:hlinkClick xmlns:r="http://schemas.openxmlformats.org/officeDocument/2006/relationships" r:id="rId13"/>
          <a:extLst>
            <a:ext uri="{FF2B5EF4-FFF2-40B4-BE49-F238E27FC236}">
              <a16:creationId xmlns:a16="http://schemas.microsoft.com/office/drawing/2014/main" id="{26071747-DCFC-4699-BA29-58C7B21BEB44}"/>
            </a:ext>
          </a:extLst>
        </xdr:cNvPr>
        <xdr:cNvSpPr txBox="1"/>
      </xdr:nvSpPr>
      <xdr:spPr>
        <a:xfrm>
          <a:off x="0" y="4850799"/>
          <a:ext cx="3120887"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8</xdr:row>
      <xdr:rowOff>7283</xdr:rowOff>
    </xdr:from>
    <xdr:to>
      <xdr:col>0</xdr:col>
      <xdr:colOff>3120887</xdr:colOff>
      <xdr:row>8</xdr:row>
      <xdr:rowOff>347008</xdr:rowOff>
    </xdr:to>
    <xdr:sp macro="" textlink="">
      <xdr:nvSpPr>
        <xdr:cNvPr id="55" name="CaixaDeTexto 17">
          <a:extLst>
            <a:ext uri="{FF2B5EF4-FFF2-40B4-BE49-F238E27FC236}">
              <a16:creationId xmlns:a16="http://schemas.microsoft.com/office/drawing/2014/main" id="{3C35AABC-0812-4282-8E61-19D4B1E7FDBA}"/>
            </a:ext>
          </a:extLst>
        </xdr:cNvPr>
        <xdr:cNvSpPr txBox="1"/>
      </xdr:nvSpPr>
      <xdr:spPr>
        <a:xfrm>
          <a:off x="0" y="5398303"/>
          <a:ext cx="3120887"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8</xdr:row>
      <xdr:rowOff>291975</xdr:rowOff>
    </xdr:from>
    <xdr:to>
      <xdr:col>0</xdr:col>
      <xdr:colOff>3120887</xdr:colOff>
      <xdr:row>8</xdr:row>
      <xdr:rowOff>631700</xdr:rowOff>
    </xdr:to>
    <xdr:sp macro="" textlink="">
      <xdr:nvSpPr>
        <xdr:cNvPr id="56" name="CaixaDeTexto 18">
          <a:hlinkClick xmlns:r="http://schemas.openxmlformats.org/officeDocument/2006/relationships" r:id="rId14"/>
          <a:extLst>
            <a:ext uri="{FF2B5EF4-FFF2-40B4-BE49-F238E27FC236}">
              <a16:creationId xmlns:a16="http://schemas.microsoft.com/office/drawing/2014/main" id="{41E0F0B6-2826-41C5-A44B-5EE2C5B0FA2E}"/>
            </a:ext>
          </a:extLst>
        </xdr:cNvPr>
        <xdr:cNvSpPr txBox="1"/>
      </xdr:nvSpPr>
      <xdr:spPr>
        <a:xfrm>
          <a:off x="0" y="5682995"/>
          <a:ext cx="3120887"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8</xdr:row>
      <xdr:rowOff>576667</xdr:rowOff>
    </xdr:from>
    <xdr:to>
      <xdr:col>0</xdr:col>
      <xdr:colOff>3120887</xdr:colOff>
      <xdr:row>8</xdr:row>
      <xdr:rowOff>913217</xdr:rowOff>
    </xdr:to>
    <xdr:sp macro="" textlink="">
      <xdr:nvSpPr>
        <xdr:cNvPr id="57" name="CaixaDeTexto 19">
          <a:hlinkClick xmlns:r="http://schemas.openxmlformats.org/officeDocument/2006/relationships" r:id="rId15"/>
          <a:extLst>
            <a:ext uri="{FF2B5EF4-FFF2-40B4-BE49-F238E27FC236}">
              <a16:creationId xmlns:a16="http://schemas.microsoft.com/office/drawing/2014/main" id="{13B2B3AD-4CC4-411E-B9DA-A7F872390DA2}"/>
            </a:ext>
          </a:extLst>
        </xdr:cNvPr>
        <xdr:cNvSpPr txBox="1"/>
      </xdr:nvSpPr>
      <xdr:spPr>
        <a:xfrm>
          <a:off x="0" y="5967687"/>
          <a:ext cx="3120887"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8</xdr:row>
      <xdr:rowOff>861359</xdr:rowOff>
    </xdr:from>
    <xdr:to>
      <xdr:col>0</xdr:col>
      <xdr:colOff>3120887</xdr:colOff>
      <xdr:row>8</xdr:row>
      <xdr:rowOff>1197909</xdr:rowOff>
    </xdr:to>
    <xdr:sp macro="" textlink="">
      <xdr:nvSpPr>
        <xdr:cNvPr id="58" name="CaixaDeTexto 20">
          <a:hlinkClick xmlns:r="http://schemas.openxmlformats.org/officeDocument/2006/relationships" r:id="rId16"/>
          <a:extLst>
            <a:ext uri="{FF2B5EF4-FFF2-40B4-BE49-F238E27FC236}">
              <a16:creationId xmlns:a16="http://schemas.microsoft.com/office/drawing/2014/main" id="{7A501491-48A4-4D62-A697-883B1A6AB1C1}"/>
            </a:ext>
          </a:extLst>
        </xdr:cNvPr>
        <xdr:cNvSpPr txBox="1"/>
      </xdr:nvSpPr>
      <xdr:spPr>
        <a:xfrm>
          <a:off x="0" y="6252379"/>
          <a:ext cx="3120887"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872A95E1-5608-4F58-9C12-F50DC2BFAE38}"/>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3</xdr:row>
      <xdr:rowOff>6350</xdr:rowOff>
    </xdr:from>
    <xdr:to>
      <xdr:col>0</xdr:col>
      <xdr:colOff>3135175</xdr:colOff>
      <xdr:row>4</xdr:row>
      <xdr:rowOff>19050</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AA85AE6F-55F6-4543-99A8-6180E2E87BBB}"/>
            </a:ext>
          </a:extLst>
        </xdr:cNvPr>
        <xdr:cNvSpPr txBox="1"/>
      </xdr:nvSpPr>
      <xdr:spPr>
        <a:xfrm>
          <a:off x="0" y="75247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164042</xdr:rowOff>
    </xdr:from>
    <xdr:to>
      <xdr:col>0</xdr:col>
      <xdr:colOff>3135175</xdr:colOff>
      <xdr:row>4</xdr:row>
      <xdr:rowOff>494242</xdr:rowOff>
    </xdr:to>
    <xdr:sp macro="" textlink="">
      <xdr:nvSpPr>
        <xdr:cNvPr id="5" name="CaixaDeTexto 4">
          <a:extLst>
            <a:ext uri="{FF2B5EF4-FFF2-40B4-BE49-F238E27FC236}">
              <a16:creationId xmlns:a16="http://schemas.microsoft.com/office/drawing/2014/main" id="{10011763-2E4C-446A-938D-68EAB0FBA6D8}"/>
            </a:ext>
          </a:extLst>
        </xdr:cNvPr>
        <xdr:cNvSpPr txBox="1"/>
      </xdr:nvSpPr>
      <xdr:spPr>
        <a:xfrm>
          <a:off x="0" y="122766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448734</xdr:rowOff>
    </xdr:from>
    <xdr:to>
      <xdr:col>0</xdr:col>
      <xdr:colOff>3135175</xdr:colOff>
      <xdr:row>5</xdr:row>
      <xdr:rowOff>35984</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E4614F82-4E13-4BD9-B1F2-DCDEBE207C86}"/>
            </a:ext>
          </a:extLst>
        </xdr:cNvPr>
        <xdr:cNvSpPr txBox="1"/>
      </xdr:nvSpPr>
      <xdr:spPr>
        <a:xfrm>
          <a:off x="0" y="151235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4</xdr:row>
      <xdr:rowOff>733426</xdr:rowOff>
    </xdr:from>
    <xdr:to>
      <xdr:col>0</xdr:col>
      <xdr:colOff>3135175</xdr:colOff>
      <xdr:row>5</xdr:row>
      <xdr:rowOff>320676</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DB3299F9-846E-47DD-BADE-A8CDD9330CB2}"/>
            </a:ext>
          </a:extLst>
        </xdr:cNvPr>
        <xdr:cNvSpPr txBox="1"/>
      </xdr:nvSpPr>
      <xdr:spPr>
        <a:xfrm>
          <a:off x="0" y="179705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5</xdr:row>
      <xdr:rowOff>275168</xdr:rowOff>
    </xdr:from>
    <xdr:to>
      <xdr:col>0</xdr:col>
      <xdr:colOff>3135175</xdr:colOff>
      <xdr:row>6</xdr:row>
      <xdr:rowOff>259293</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6787EFF2-C0AA-4068-9C0B-7324ED697AD0}"/>
            </a:ext>
          </a:extLst>
        </xdr:cNvPr>
        <xdr:cNvSpPr txBox="1"/>
      </xdr:nvSpPr>
      <xdr:spPr>
        <a:xfrm>
          <a:off x="0" y="208174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6</xdr:row>
      <xdr:rowOff>216960</xdr:rowOff>
    </xdr:from>
    <xdr:to>
      <xdr:col>0</xdr:col>
      <xdr:colOff>3135175</xdr:colOff>
      <xdr:row>7</xdr:row>
      <xdr:rowOff>220135</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D9FF3237-AE5B-499C-86FE-4880E8538022}"/>
            </a:ext>
          </a:extLst>
        </xdr:cNvPr>
        <xdr:cNvSpPr txBox="1"/>
      </xdr:nvSpPr>
      <xdr:spPr>
        <a:xfrm>
          <a:off x="0" y="236643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8</xdr:row>
      <xdr:rowOff>120652</xdr:rowOff>
    </xdr:from>
    <xdr:to>
      <xdr:col>0</xdr:col>
      <xdr:colOff>3135175</xdr:colOff>
      <xdr:row>8</xdr:row>
      <xdr:rowOff>447677</xdr:rowOff>
    </xdr:to>
    <xdr:sp macro="" textlink="">
      <xdr:nvSpPr>
        <xdr:cNvPr id="10" name="CaixaDeTexto 9">
          <a:extLst>
            <a:ext uri="{FF2B5EF4-FFF2-40B4-BE49-F238E27FC236}">
              <a16:creationId xmlns:a16="http://schemas.microsoft.com/office/drawing/2014/main" id="{08F07BCA-F7F1-4DF8-AB39-13A9AE262719}"/>
            </a:ext>
          </a:extLst>
        </xdr:cNvPr>
        <xdr:cNvSpPr txBox="1"/>
      </xdr:nvSpPr>
      <xdr:spPr>
        <a:xfrm>
          <a:off x="0" y="287972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8</xdr:row>
      <xdr:rowOff>402169</xdr:rowOff>
    </xdr:from>
    <xdr:to>
      <xdr:col>0</xdr:col>
      <xdr:colOff>3135175</xdr:colOff>
      <xdr:row>8</xdr:row>
      <xdr:rowOff>732369</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DA95C77C-8983-4986-B1E9-3C542B567348}"/>
            </a:ext>
          </a:extLst>
        </xdr:cNvPr>
        <xdr:cNvSpPr txBox="1"/>
      </xdr:nvSpPr>
      <xdr:spPr>
        <a:xfrm>
          <a:off x="0" y="316441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8</xdr:row>
      <xdr:rowOff>686861</xdr:rowOff>
    </xdr:from>
    <xdr:to>
      <xdr:col>0</xdr:col>
      <xdr:colOff>3135175</xdr:colOff>
      <xdr:row>8</xdr:row>
      <xdr:rowOff>1017061</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122198C2-B2F4-42F8-AF61-D4B1D3537E3E}"/>
            </a:ext>
          </a:extLst>
        </xdr:cNvPr>
        <xdr:cNvSpPr txBox="1"/>
      </xdr:nvSpPr>
      <xdr:spPr>
        <a:xfrm>
          <a:off x="0" y="344911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8</xdr:row>
      <xdr:rowOff>971553</xdr:rowOff>
    </xdr:from>
    <xdr:to>
      <xdr:col>0</xdr:col>
      <xdr:colOff>3135175</xdr:colOff>
      <xdr:row>8</xdr:row>
      <xdr:rowOff>1301753</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EDDE4D0D-042A-4FD9-932A-AD6EE2C0AE8F}"/>
            </a:ext>
          </a:extLst>
        </xdr:cNvPr>
        <xdr:cNvSpPr txBox="1"/>
      </xdr:nvSpPr>
      <xdr:spPr>
        <a:xfrm>
          <a:off x="0" y="373380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8</xdr:row>
      <xdr:rowOff>1256245</xdr:rowOff>
    </xdr:from>
    <xdr:to>
      <xdr:col>0</xdr:col>
      <xdr:colOff>3135175</xdr:colOff>
      <xdr:row>9</xdr:row>
      <xdr:rowOff>100545</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367676FD-4585-48C7-A62F-44D97FBC24DF}"/>
            </a:ext>
          </a:extLst>
        </xdr:cNvPr>
        <xdr:cNvSpPr txBox="1"/>
      </xdr:nvSpPr>
      <xdr:spPr>
        <a:xfrm>
          <a:off x="0" y="401849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9</xdr:row>
      <xdr:rowOff>48687</xdr:rowOff>
    </xdr:from>
    <xdr:to>
      <xdr:col>0</xdr:col>
      <xdr:colOff>3135175</xdr:colOff>
      <xdr:row>9</xdr:row>
      <xdr:rowOff>388412</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E2824547-884F-4C14-8623-7765AB1D5690}"/>
            </a:ext>
          </a:extLst>
        </xdr:cNvPr>
        <xdr:cNvSpPr txBox="1"/>
      </xdr:nvSpPr>
      <xdr:spPr>
        <a:xfrm>
          <a:off x="0" y="4303187"/>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9</xdr:row>
      <xdr:rowOff>342904</xdr:rowOff>
    </xdr:from>
    <xdr:to>
      <xdr:col>0</xdr:col>
      <xdr:colOff>3135175</xdr:colOff>
      <xdr:row>9</xdr:row>
      <xdr:rowOff>673104</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3A65F9B4-4EFE-4843-8B7A-D8AFB196EDC0}"/>
            </a:ext>
          </a:extLst>
        </xdr:cNvPr>
        <xdr:cNvSpPr txBox="1"/>
      </xdr:nvSpPr>
      <xdr:spPr>
        <a:xfrm>
          <a:off x="0" y="459740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9</xdr:row>
      <xdr:rowOff>627596</xdr:rowOff>
    </xdr:from>
    <xdr:to>
      <xdr:col>0</xdr:col>
      <xdr:colOff>3135175</xdr:colOff>
      <xdr:row>9</xdr:row>
      <xdr:rowOff>954621</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ABEBD408-1458-416A-B4CE-B5B9BF48A1C1}"/>
            </a:ext>
          </a:extLst>
        </xdr:cNvPr>
        <xdr:cNvSpPr txBox="1"/>
      </xdr:nvSpPr>
      <xdr:spPr>
        <a:xfrm>
          <a:off x="0" y="488209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9</xdr:row>
      <xdr:rowOff>1178988</xdr:rowOff>
    </xdr:from>
    <xdr:to>
      <xdr:col>0</xdr:col>
      <xdr:colOff>3135175</xdr:colOff>
      <xdr:row>10</xdr:row>
      <xdr:rowOff>299513</xdr:rowOff>
    </xdr:to>
    <xdr:sp macro="" textlink="">
      <xdr:nvSpPr>
        <xdr:cNvPr id="23" name="CaixaDeTexto 17">
          <a:extLst>
            <a:ext uri="{FF2B5EF4-FFF2-40B4-BE49-F238E27FC236}">
              <a16:creationId xmlns:a16="http://schemas.microsoft.com/office/drawing/2014/main" id="{5E70B430-6BFA-434A-AA57-5E988F8DCECE}"/>
            </a:ext>
          </a:extLst>
        </xdr:cNvPr>
        <xdr:cNvSpPr txBox="1"/>
      </xdr:nvSpPr>
      <xdr:spPr>
        <a:xfrm>
          <a:off x="0" y="543348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10</xdr:row>
      <xdr:rowOff>257180</xdr:rowOff>
    </xdr:from>
    <xdr:to>
      <xdr:col>0</xdr:col>
      <xdr:colOff>3135175</xdr:colOff>
      <xdr:row>10</xdr:row>
      <xdr:rowOff>590555</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4A431D21-DC92-4AC3-B8BE-FB433106FF74}"/>
            </a:ext>
          </a:extLst>
        </xdr:cNvPr>
        <xdr:cNvSpPr txBox="1"/>
      </xdr:nvSpPr>
      <xdr:spPr>
        <a:xfrm>
          <a:off x="0" y="571818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10</xdr:row>
      <xdr:rowOff>545047</xdr:rowOff>
    </xdr:from>
    <xdr:to>
      <xdr:col>0</xdr:col>
      <xdr:colOff>3135175</xdr:colOff>
      <xdr:row>10</xdr:row>
      <xdr:rowOff>875247</xdr:rowOff>
    </xdr:to>
    <xdr:sp macro="" textlink="">
      <xdr:nvSpPr>
        <xdr:cNvPr id="24" name="CaixaDeTexto 19">
          <a:hlinkClick xmlns:r="http://schemas.openxmlformats.org/officeDocument/2006/relationships" r:id="rId15"/>
          <a:extLst>
            <a:ext uri="{FF2B5EF4-FFF2-40B4-BE49-F238E27FC236}">
              <a16:creationId xmlns:a16="http://schemas.microsoft.com/office/drawing/2014/main" id="{B64AE21E-9E92-448E-9678-9208924A6F66}"/>
            </a:ext>
          </a:extLst>
        </xdr:cNvPr>
        <xdr:cNvSpPr txBox="1"/>
      </xdr:nvSpPr>
      <xdr:spPr>
        <a:xfrm>
          <a:off x="0" y="600287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10</xdr:row>
      <xdr:rowOff>829739</xdr:rowOff>
    </xdr:from>
    <xdr:to>
      <xdr:col>0</xdr:col>
      <xdr:colOff>3135175</xdr:colOff>
      <xdr:row>11</xdr:row>
      <xdr:rowOff>128064</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111D4C32-FFF3-4020-BBB0-37EC016041CE}"/>
            </a:ext>
          </a:extLst>
        </xdr:cNvPr>
        <xdr:cNvSpPr txBox="1"/>
      </xdr:nvSpPr>
      <xdr:spPr>
        <a:xfrm>
          <a:off x="0" y="628756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11</xdr:row>
      <xdr:rowOff>82550</xdr:rowOff>
    </xdr:from>
    <xdr:to>
      <xdr:col>0</xdr:col>
      <xdr:colOff>3135175</xdr:colOff>
      <xdr:row>11</xdr:row>
      <xdr:rowOff>415925</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2758DE7E-DED2-4EE5-B0C5-3DA826E74916}"/>
            </a:ext>
          </a:extLst>
        </xdr:cNvPr>
        <xdr:cNvSpPr txBox="1"/>
      </xdr:nvSpPr>
      <xdr:spPr>
        <a:xfrm>
          <a:off x="0" y="657225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95250</xdr:rowOff>
    </xdr:to>
    <xdr:pic>
      <xdr:nvPicPr>
        <xdr:cNvPr id="3" name="Imagem 2">
          <a:extLst>
            <a:ext uri="{FF2B5EF4-FFF2-40B4-BE49-F238E27FC236}">
              <a16:creationId xmlns:a16="http://schemas.microsoft.com/office/drawing/2014/main" id="{7DCFEA4C-27DE-440C-BBA2-41228BBA27DD}"/>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2</xdr:row>
      <xdr:rowOff>254000</xdr:rowOff>
    </xdr:from>
    <xdr:to>
      <xdr:col>0</xdr:col>
      <xdr:colOff>3132000</xdr:colOff>
      <xdr:row>3</xdr:row>
      <xdr:rowOff>47625</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477C52E2-C6C2-42DE-84F6-CF33B03326C2}"/>
            </a:ext>
          </a:extLst>
        </xdr:cNvPr>
        <xdr:cNvSpPr txBox="1"/>
      </xdr:nvSpPr>
      <xdr:spPr>
        <a:xfrm>
          <a:off x="0" y="73660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3</xdr:row>
      <xdr:rowOff>183092</xdr:rowOff>
    </xdr:from>
    <xdr:to>
      <xdr:col>0</xdr:col>
      <xdr:colOff>3132000</xdr:colOff>
      <xdr:row>4</xdr:row>
      <xdr:rowOff>249767</xdr:rowOff>
    </xdr:to>
    <xdr:sp macro="" textlink="">
      <xdr:nvSpPr>
        <xdr:cNvPr id="5" name="CaixaDeTexto 4">
          <a:extLst>
            <a:ext uri="{FF2B5EF4-FFF2-40B4-BE49-F238E27FC236}">
              <a16:creationId xmlns:a16="http://schemas.microsoft.com/office/drawing/2014/main" id="{4B9F4619-D75D-4FEB-A85E-48D5891FA07A}"/>
            </a:ext>
          </a:extLst>
        </xdr:cNvPr>
        <xdr:cNvSpPr txBox="1"/>
      </xdr:nvSpPr>
      <xdr:spPr>
        <a:xfrm>
          <a:off x="0" y="1211792"/>
          <a:ext cx="31320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201084</xdr:rowOff>
    </xdr:from>
    <xdr:to>
      <xdr:col>0</xdr:col>
      <xdr:colOff>3132000</xdr:colOff>
      <xdr:row>4</xdr:row>
      <xdr:rowOff>521759</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55110592-6235-4F9A-B5A0-AA072AD3E9B6}"/>
            </a:ext>
          </a:extLst>
        </xdr:cNvPr>
        <xdr:cNvSpPr txBox="1"/>
      </xdr:nvSpPr>
      <xdr:spPr>
        <a:xfrm>
          <a:off x="0" y="150918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4</xdr:row>
      <xdr:rowOff>485776</xdr:rowOff>
    </xdr:from>
    <xdr:to>
      <xdr:col>0</xdr:col>
      <xdr:colOff>3132000</xdr:colOff>
      <xdr:row>5</xdr:row>
      <xdr:rowOff>273051</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73C99AFE-B116-4EEB-B58B-101069BBD606}"/>
            </a:ext>
          </a:extLst>
        </xdr:cNvPr>
        <xdr:cNvSpPr txBox="1"/>
      </xdr:nvSpPr>
      <xdr:spPr>
        <a:xfrm>
          <a:off x="0" y="1793876"/>
          <a:ext cx="31320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5</xdr:row>
      <xdr:rowOff>230718</xdr:rowOff>
    </xdr:from>
    <xdr:to>
      <xdr:col>0</xdr:col>
      <xdr:colOff>3132000</xdr:colOff>
      <xdr:row>6</xdr:row>
      <xdr:rowOff>11643</xdr:rowOff>
    </xdr:to>
    <xdr:sp macro="" textlink="">
      <xdr:nvSpPr>
        <xdr:cNvPr id="27" name="CaixaDeTexto 7">
          <a:hlinkClick xmlns:r="http://schemas.openxmlformats.org/officeDocument/2006/relationships" r:id="rId5"/>
          <a:extLst>
            <a:ext uri="{FF2B5EF4-FFF2-40B4-BE49-F238E27FC236}">
              <a16:creationId xmlns:a16="http://schemas.microsoft.com/office/drawing/2014/main" id="{CE885854-F1D8-46FB-8DA6-F14D410139F5}"/>
            </a:ext>
          </a:extLst>
        </xdr:cNvPr>
        <xdr:cNvSpPr txBox="1"/>
      </xdr:nvSpPr>
      <xdr:spPr>
        <a:xfrm>
          <a:off x="0" y="209126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5</xdr:row>
      <xdr:rowOff>502710</xdr:rowOff>
    </xdr:from>
    <xdr:to>
      <xdr:col>0</xdr:col>
      <xdr:colOff>3132000</xdr:colOff>
      <xdr:row>6</xdr:row>
      <xdr:rowOff>315385</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B676534E-D3D4-40D1-935B-9B1CF2F7B1CE}"/>
            </a:ext>
          </a:extLst>
        </xdr:cNvPr>
        <xdr:cNvSpPr txBox="1"/>
      </xdr:nvSpPr>
      <xdr:spPr>
        <a:xfrm>
          <a:off x="0" y="2375960"/>
          <a:ext cx="31320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6</xdr:row>
      <xdr:rowOff>482602</xdr:rowOff>
    </xdr:from>
    <xdr:to>
      <xdr:col>0</xdr:col>
      <xdr:colOff>3132000</xdr:colOff>
      <xdr:row>7</xdr:row>
      <xdr:rowOff>123827</xdr:rowOff>
    </xdr:to>
    <xdr:sp macro="" textlink="">
      <xdr:nvSpPr>
        <xdr:cNvPr id="10" name="CaixaDeTexto 9">
          <a:extLst>
            <a:ext uri="{FF2B5EF4-FFF2-40B4-BE49-F238E27FC236}">
              <a16:creationId xmlns:a16="http://schemas.microsoft.com/office/drawing/2014/main" id="{267287D6-9200-4037-A389-9E06EA7266CF}"/>
            </a:ext>
          </a:extLst>
        </xdr:cNvPr>
        <xdr:cNvSpPr txBox="1"/>
      </xdr:nvSpPr>
      <xdr:spPr>
        <a:xfrm>
          <a:off x="0" y="2901952"/>
          <a:ext cx="31320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7</xdr:row>
      <xdr:rowOff>68794</xdr:rowOff>
    </xdr:from>
    <xdr:to>
      <xdr:col>0</xdr:col>
      <xdr:colOff>3132000</xdr:colOff>
      <xdr:row>8</xdr:row>
      <xdr:rowOff>179919</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E80D8CF0-3A86-4B15-90FD-01B22B98C1D4}"/>
            </a:ext>
          </a:extLst>
        </xdr:cNvPr>
        <xdr:cNvSpPr txBox="1"/>
      </xdr:nvSpPr>
      <xdr:spPr>
        <a:xfrm>
          <a:off x="0" y="3186644"/>
          <a:ext cx="31320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8</xdr:row>
      <xdr:rowOff>143936</xdr:rowOff>
    </xdr:from>
    <xdr:to>
      <xdr:col>0</xdr:col>
      <xdr:colOff>3132000</xdr:colOff>
      <xdr:row>8</xdr:row>
      <xdr:rowOff>464611</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3A3E89D1-A4F3-4BD7-98D7-CD91386C1274}"/>
            </a:ext>
          </a:extLst>
        </xdr:cNvPr>
        <xdr:cNvSpPr txBox="1"/>
      </xdr:nvSpPr>
      <xdr:spPr>
        <a:xfrm>
          <a:off x="0" y="348403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8</xdr:row>
      <xdr:rowOff>428628</xdr:rowOff>
    </xdr:from>
    <xdr:to>
      <xdr:col>0</xdr:col>
      <xdr:colOff>3132000</xdr:colOff>
      <xdr:row>8</xdr:row>
      <xdr:rowOff>753536</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62A4EC4F-D18B-4162-A336-AED7F7669C49}"/>
            </a:ext>
          </a:extLst>
        </xdr:cNvPr>
        <xdr:cNvSpPr txBox="1"/>
      </xdr:nvSpPr>
      <xdr:spPr>
        <a:xfrm>
          <a:off x="0" y="3768728"/>
          <a:ext cx="3132000"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8</xdr:row>
      <xdr:rowOff>704853</xdr:rowOff>
    </xdr:from>
    <xdr:to>
      <xdr:col>0</xdr:col>
      <xdr:colOff>3132000</xdr:colOff>
      <xdr:row>9</xdr:row>
      <xdr:rowOff>191561</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85AFF10A-47B8-4C00-A610-FC718CBAD2E2}"/>
            </a:ext>
          </a:extLst>
        </xdr:cNvPr>
        <xdr:cNvSpPr txBox="1"/>
      </xdr:nvSpPr>
      <xdr:spPr>
        <a:xfrm>
          <a:off x="0" y="4056595"/>
          <a:ext cx="31320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9</xdr:row>
      <xdr:rowOff>133353</xdr:rowOff>
    </xdr:from>
    <xdr:to>
      <xdr:col>0</xdr:col>
      <xdr:colOff>3132000</xdr:colOff>
      <xdr:row>10</xdr:row>
      <xdr:rowOff>142879</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1BF9C9DE-D74B-430E-9C5E-DED88EE66405}"/>
            </a:ext>
          </a:extLst>
        </xdr:cNvPr>
        <xdr:cNvSpPr txBox="1"/>
      </xdr:nvSpPr>
      <xdr:spPr>
        <a:xfrm>
          <a:off x="0" y="4347637"/>
          <a:ext cx="3132000"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10</xdr:row>
      <xdr:rowOff>93137</xdr:rowOff>
    </xdr:from>
    <xdr:to>
      <xdr:col>0</xdr:col>
      <xdr:colOff>3132000</xdr:colOff>
      <xdr:row>11</xdr:row>
      <xdr:rowOff>39163</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57C91722-F209-4D67-A391-5FCABDB84074}"/>
            </a:ext>
          </a:extLst>
        </xdr:cNvPr>
        <xdr:cNvSpPr txBox="1"/>
      </xdr:nvSpPr>
      <xdr:spPr>
        <a:xfrm>
          <a:off x="0" y="463550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10</xdr:row>
      <xdr:rowOff>369363</xdr:rowOff>
    </xdr:from>
    <xdr:to>
      <xdr:col>0</xdr:col>
      <xdr:colOff>3132000</xdr:colOff>
      <xdr:row>11</xdr:row>
      <xdr:rowOff>320680</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D999A4F7-D752-4109-980E-F7645D476F96}"/>
            </a:ext>
          </a:extLst>
        </xdr:cNvPr>
        <xdr:cNvSpPr txBox="1"/>
      </xdr:nvSpPr>
      <xdr:spPr>
        <a:xfrm>
          <a:off x="0" y="492019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12</xdr:row>
      <xdr:rowOff>148172</xdr:rowOff>
    </xdr:from>
    <xdr:to>
      <xdr:col>0</xdr:col>
      <xdr:colOff>3132000</xdr:colOff>
      <xdr:row>12</xdr:row>
      <xdr:rowOff>487897</xdr:rowOff>
    </xdr:to>
    <xdr:sp macro="" textlink="">
      <xdr:nvSpPr>
        <xdr:cNvPr id="23" name="CaixaDeTexto 17">
          <a:extLst>
            <a:ext uri="{FF2B5EF4-FFF2-40B4-BE49-F238E27FC236}">
              <a16:creationId xmlns:a16="http://schemas.microsoft.com/office/drawing/2014/main" id="{6059B270-34EE-45F7-83E8-BBA00B781C77}"/>
            </a:ext>
          </a:extLst>
        </xdr:cNvPr>
        <xdr:cNvSpPr txBox="1"/>
      </xdr:nvSpPr>
      <xdr:spPr>
        <a:xfrm>
          <a:off x="0" y="5471588"/>
          <a:ext cx="31320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12</xdr:row>
      <xdr:rowOff>439214</xdr:rowOff>
    </xdr:from>
    <xdr:to>
      <xdr:col>0</xdr:col>
      <xdr:colOff>3132000</xdr:colOff>
      <xdr:row>13</xdr:row>
      <xdr:rowOff>264589</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6EDC0A23-9ED9-4A92-87CB-F611F0854F5E}"/>
            </a:ext>
          </a:extLst>
        </xdr:cNvPr>
        <xdr:cNvSpPr txBox="1"/>
      </xdr:nvSpPr>
      <xdr:spPr>
        <a:xfrm>
          <a:off x="0" y="576263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13</xdr:row>
      <xdr:rowOff>209556</xdr:rowOff>
    </xdr:from>
    <xdr:to>
      <xdr:col>0</xdr:col>
      <xdr:colOff>3132000</xdr:colOff>
      <xdr:row>13</xdr:row>
      <xdr:rowOff>549281</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358669A9-0B15-4BB0-A257-72BE7E559ABE}"/>
            </a:ext>
          </a:extLst>
        </xdr:cNvPr>
        <xdr:cNvSpPr txBox="1"/>
      </xdr:nvSpPr>
      <xdr:spPr>
        <a:xfrm>
          <a:off x="0" y="604732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13</xdr:row>
      <xdr:rowOff>494248</xdr:rowOff>
    </xdr:from>
    <xdr:to>
      <xdr:col>0</xdr:col>
      <xdr:colOff>3132000</xdr:colOff>
      <xdr:row>14</xdr:row>
      <xdr:rowOff>262473</xdr:rowOff>
    </xdr:to>
    <xdr:sp macro="" textlink="">
      <xdr:nvSpPr>
        <xdr:cNvPr id="24" name="CaixaDeTexto 20">
          <a:hlinkClick xmlns:r="http://schemas.openxmlformats.org/officeDocument/2006/relationships" r:id="rId16"/>
          <a:extLst>
            <a:ext uri="{FF2B5EF4-FFF2-40B4-BE49-F238E27FC236}">
              <a16:creationId xmlns:a16="http://schemas.microsoft.com/office/drawing/2014/main" id="{56F74BF9-CD70-498E-A23D-B0C175C9C61A}"/>
            </a:ext>
          </a:extLst>
        </xdr:cNvPr>
        <xdr:cNvSpPr txBox="1"/>
      </xdr:nvSpPr>
      <xdr:spPr>
        <a:xfrm>
          <a:off x="0" y="633201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14</xdr:row>
      <xdr:rowOff>207434</xdr:rowOff>
    </xdr:from>
    <xdr:to>
      <xdr:col>0</xdr:col>
      <xdr:colOff>3132000</xdr:colOff>
      <xdr:row>14</xdr:row>
      <xdr:rowOff>553509</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6D9155D2-5548-4DB8-ADBE-33DCD8F87CAE}"/>
            </a:ext>
          </a:extLst>
        </xdr:cNvPr>
        <xdr:cNvSpPr txBox="1"/>
      </xdr:nvSpPr>
      <xdr:spPr>
        <a:xfrm>
          <a:off x="0" y="661670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548F4632-3FD3-4EBC-8403-CE6B091F9943}"/>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2</xdr:row>
      <xdr:rowOff>334282</xdr:rowOff>
    </xdr:from>
    <xdr:to>
      <xdr:col>0</xdr:col>
      <xdr:colOff>3135175</xdr:colOff>
      <xdr:row>3</xdr:row>
      <xdr:rowOff>164192</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27CF44B8-C1C8-402B-A9AD-D544F9E9A789}"/>
            </a:ext>
          </a:extLst>
        </xdr:cNvPr>
        <xdr:cNvSpPr txBox="1"/>
      </xdr:nvSpPr>
      <xdr:spPr>
        <a:xfrm>
          <a:off x="0" y="72455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3</xdr:row>
      <xdr:rowOff>307824</xdr:rowOff>
    </xdr:from>
    <xdr:to>
      <xdr:col>0</xdr:col>
      <xdr:colOff>3135175</xdr:colOff>
      <xdr:row>3</xdr:row>
      <xdr:rowOff>638024</xdr:rowOff>
    </xdr:to>
    <xdr:sp macro="" textlink="">
      <xdr:nvSpPr>
        <xdr:cNvPr id="5" name="CaixaDeTexto 4">
          <a:extLst>
            <a:ext uri="{FF2B5EF4-FFF2-40B4-BE49-F238E27FC236}">
              <a16:creationId xmlns:a16="http://schemas.microsoft.com/office/drawing/2014/main" id="{60EFCC15-06FE-4ED3-9449-FDC345A00871}"/>
            </a:ext>
          </a:extLst>
        </xdr:cNvPr>
        <xdr:cNvSpPr txBox="1"/>
      </xdr:nvSpPr>
      <xdr:spPr>
        <a:xfrm>
          <a:off x="0" y="118759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3</xdr:row>
      <xdr:rowOff>592516</xdr:rowOff>
    </xdr:from>
    <xdr:to>
      <xdr:col>0</xdr:col>
      <xdr:colOff>3135175</xdr:colOff>
      <xdr:row>3</xdr:row>
      <xdr:rowOff>922716</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E237E4C0-9591-4CED-ACAE-EC774F44C0AD}"/>
            </a:ext>
          </a:extLst>
        </xdr:cNvPr>
        <xdr:cNvSpPr txBox="1"/>
      </xdr:nvSpPr>
      <xdr:spPr>
        <a:xfrm>
          <a:off x="0" y="147228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3</xdr:row>
      <xdr:rowOff>877208</xdr:rowOff>
    </xdr:from>
    <xdr:to>
      <xdr:col>0</xdr:col>
      <xdr:colOff>3135175</xdr:colOff>
      <xdr:row>3</xdr:row>
      <xdr:rowOff>1207408</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A358C40C-5AF6-42AF-A010-CDB5404E1213}"/>
            </a:ext>
          </a:extLst>
        </xdr:cNvPr>
        <xdr:cNvSpPr txBox="1"/>
      </xdr:nvSpPr>
      <xdr:spPr>
        <a:xfrm>
          <a:off x="0" y="175698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3</xdr:row>
      <xdr:rowOff>1161900</xdr:rowOff>
    </xdr:from>
    <xdr:to>
      <xdr:col>0</xdr:col>
      <xdr:colOff>3135175</xdr:colOff>
      <xdr:row>3</xdr:row>
      <xdr:rowOff>1498450</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FEEA13D8-8159-4D80-8F07-89523138A58B}"/>
            </a:ext>
          </a:extLst>
        </xdr:cNvPr>
        <xdr:cNvSpPr txBox="1"/>
      </xdr:nvSpPr>
      <xdr:spPr>
        <a:xfrm>
          <a:off x="0" y="204167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3</xdr:row>
      <xdr:rowOff>1446592</xdr:rowOff>
    </xdr:from>
    <xdr:to>
      <xdr:col>0</xdr:col>
      <xdr:colOff>3135175</xdr:colOff>
      <xdr:row>4</xdr:row>
      <xdr:rowOff>79075</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023B12D2-00DF-40D9-B378-C75FA94CD3E8}"/>
            </a:ext>
          </a:extLst>
        </xdr:cNvPr>
        <xdr:cNvSpPr txBox="1"/>
      </xdr:nvSpPr>
      <xdr:spPr>
        <a:xfrm>
          <a:off x="0" y="232636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5</xdr:row>
      <xdr:rowOff>73935</xdr:rowOff>
    </xdr:from>
    <xdr:to>
      <xdr:col>0</xdr:col>
      <xdr:colOff>3135175</xdr:colOff>
      <xdr:row>6</xdr:row>
      <xdr:rowOff>159206</xdr:rowOff>
    </xdr:to>
    <xdr:sp macro="" textlink="">
      <xdr:nvSpPr>
        <xdr:cNvPr id="10" name="CaixaDeTexto 9">
          <a:extLst>
            <a:ext uri="{FF2B5EF4-FFF2-40B4-BE49-F238E27FC236}">
              <a16:creationId xmlns:a16="http://schemas.microsoft.com/office/drawing/2014/main" id="{E067BBE4-2D49-46A1-96DE-41D365D0EF32}"/>
            </a:ext>
          </a:extLst>
        </xdr:cNvPr>
        <xdr:cNvSpPr txBox="1"/>
      </xdr:nvSpPr>
      <xdr:spPr>
        <a:xfrm>
          <a:off x="0" y="2852137"/>
          <a:ext cx="3132000" cy="339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6</xdr:row>
      <xdr:rowOff>113698</xdr:rowOff>
    </xdr:from>
    <xdr:to>
      <xdr:col>0</xdr:col>
      <xdr:colOff>3135175</xdr:colOff>
      <xdr:row>7</xdr:row>
      <xdr:rowOff>76958</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1E1AFA46-B33F-4208-96BC-8850701012B5}"/>
            </a:ext>
          </a:extLst>
        </xdr:cNvPr>
        <xdr:cNvSpPr txBox="1"/>
      </xdr:nvSpPr>
      <xdr:spPr>
        <a:xfrm>
          <a:off x="0" y="3143398"/>
          <a:ext cx="3132000" cy="34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7</xdr:row>
      <xdr:rowOff>31450</xdr:rowOff>
    </xdr:from>
    <xdr:to>
      <xdr:col>0</xdr:col>
      <xdr:colOff>3135175</xdr:colOff>
      <xdr:row>8</xdr:row>
      <xdr:rowOff>380</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66D0F38E-BF5B-459C-B5C8-20A0266110DC}"/>
            </a:ext>
          </a:extLst>
        </xdr:cNvPr>
        <xdr:cNvSpPr txBox="1"/>
      </xdr:nvSpPr>
      <xdr:spPr>
        <a:xfrm>
          <a:off x="0" y="3443199"/>
          <a:ext cx="3132000" cy="323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7</xdr:row>
      <xdr:rowOff>312060</xdr:rowOff>
    </xdr:from>
    <xdr:to>
      <xdr:col>0</xdr:col>
      <xdr:colOff>3135175</xdr:colOff>
      <xdr:row>8</xdr:row>
      <xdr:rowOff>278679</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910468EF-32F1-4439-9BB5-B0EF987EA1AF}"/>
            </a:ext>
          </a:extLst>
        </xdr:cNvPr>
        <xdr:cNvSpPr txBox="1"/>
      </xdr:nvSpPr>
      <xdr:spPr>
        <a:xfrm>
          <a:off x="0" y="371770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8</xdr:row>
      <xdr:rowOff>236346</xdr:rowOff>
    </xdr:from>
    <xdr:to>
      <xdr:col>0</xdr:col>
      <xdr:colOff>3135175</xdr:colOff>
      <xdr:row>9</xdr:row>
      <xdr:rowOff>199534</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40A4B5BD-457A-41FB-B8C7-C57E1355606C}"/>
            </a:ext>
          </a:extLst>
        </xdr:cNvPr>
        <xdr:cNvSpPr txBox="1"/>
      </xdr:nvSpPr>
      <xdr:spPr>
        <a:xfrm>
          <a:off x="0" y="4002401"/>
          <a:ext cx="3132000" cy="318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9</xdr:row>
      <xdr:rowOff>141780</xdr:rowOff>
    </xdr:from>
    <xdr:to>
      <xdr:col>0</xdr:col>
      <xdr:colOff>3135175</xdr:colOff>
      <xdr:row>9</xdr:row>
      <xdr:rowOff>484226</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FA9C5A47-F00F-4FA0-B6E7-2DBA97E7C5E4}"/>
            </a:ext>
          </a:extLst>
        </xdr:cNvPr>
        <xdr:cNvSpPr txBox="1"/>
      </xdr:nvSpPr>
      <xdr:spPr>
        <a:xfrm>
          <a:off x="0" y="4287093"/>
          <a:ext cx="3132000" cy="318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9</xdr:row>
      <xdr:rowOff>429193</xdr:rowOff>
    </xdr:from>
    <xdr:to>
      <xdr:col>0</xdr:col>
      <xdr:colOff>3135175</xdr:colOff>
      <xdr:row>9</xdr:row>
      <xdr:rowOff>763904</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946E482E-CE21-4FA4-A1AC-96730E31C073}"/>
            </a:ext>
          </a:extLst>
        </xdr:cNvPr>
        <xdr:cNvSpPr txBox="1"/>
      </xdr:nvSpPr>
      <xdr:spPr>
        <a:xfrm>
          <a:off x="0" y="455667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9</xdr:row>
      <xdr:rowOff>713885</xdr:rowOff>
    </xdr:from>
    <xdr:to>
      <xdr:col>0</xdr:col>
      <xdr:colOff>3135175</xdr:colOff>
      <xdr:row>10</xdr:row>
      <xdr:rowOff>275392</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0EE40632-D339-4D6C-911A-70663AE53A73}"/>
            </a:ext>
          </a:extLst>
        </xdr:cNvPr>
        <xdr:cNvSpPr txBox="1"/>
      </xdr:nvSpPr>
      <xdr:spPr>
        <a:xfrm>
          <a:off x="0" y="4841368"/>
          <a:ext cx="3132000" cy="336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10</xdr:row>
      <xdr:rowOff>487059</xdr:rowOff>
    </xdr:from>
    <xdr:to>
      <xdr:col>0</xdr:col>
      <xdr:colOff>3135175</xdr:colOff>
      <xdr:row>10</xdr:row>
      <xdr:rowOff>820299</xdr:rowOff>
    </xdr:to>
    <xdr:sp macro="" textlink="">
      <xdr:nvSpPr>
        <xdr:cNvPr id="23" name="CaixaDeTexto 17">
          <a:extLst>
            <a:ext uri="{FF2B5EF4-FFF2-40B4-BE49-F238E27FC236}">
              <a16:creationId xmlns:a16="http://schemas.microsoft.com/office/drawing/2014/main" id="{5E12E732-0708-4EF0-A495-6F0732DCFDA1}"/>
            </a:ext>
          </a:extLst>
        </xdr:cNvPr>
        <xdr:cNvSpPr txBox="1"/>
      </xdr:nvSpPr>
      <xdr:spPr>
        <a:xfrm>
          <a:off x="0" y="539571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10</xdr:row>
      <xdr:rowOff>762091</xdr:rowOff>
    </xdr:from>
    <xdr:to>
      <xdr:col>0</xdr:col>
      <xdr:colOff>3135175</xdr:colOff>
      <xdr:row>11</xdr:row>
      <xdr:rowOff>159748</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0CE0912F-BFF4-4E68-A9DA-3B6EFB956FEF}"/>
            </a:ext>
          </a:extLst>
        </xdr:cNvPr>
        <xdr:cNvSpPr txBox="1"/>
      </xdr:nvSpPr>
      <xdr:spPr>
        <a:xfrm>
          <a:off x="0" y="5680408"/>
          <a:ext cx="3132000" cy="317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11</xdr:row>
      <xdr:rowOff>104715</xdr:rowOff>
    </xdr:from>
    <xdr:to>
      <xdr:col>0</xdr:col>
      <xdr:colOff>3135175</xdr:colOff>
      <xdr:row>11</xdr:row>
      <xdr:rowOff>441265</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2CF37B49-A86A-4084-938D-A1141E83E1F0}"/>
            </a:ext>
          </a:extLst>
        </xdr:cNvPr>
        <xdr:cNvSpPr txBox="1"/>
      </xdr:nvSpPr>
      <xdr:spPr>
        <a:xfrm>
          <a:off x="0" y="594900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11</xdr:row>
      <xdr:rowOff>389407</xdr:rowOff>
    </xdr:from>
    <xdr:to>
      <xdr:col>0</xdr:col>
      <xdr:colOff>3135175</xdr:colOff>
      <xdr:row>12</xdr:row>
      <xdr:rowOff>162780</xdr:rowOff>
    </xdr:to>
    <xdr:sp macro="" textlink="">
      <xdr:nvSpPr>
        <xdr:cNvPr id="21" name="CaixaDeTexto 20">
          <a:hlinkClick xmlns:r="http://schemas.openxmlformats.org/officeDocument/2006/relationships" r:id="rId6"/>
          <a:extLst>
            <a:ext uri="{FF2B5EF4-FFF2-40B4-BE49-F238E27FC236}">
              <a16:creationId xmlns:a16="http://schemas.microsoft.com/office/drawing/2014/main" id="{20099D9F-362A-49F9-A3CA-B3CCFD9B1562}"/>
            </a:ext>
          </a:extLst>
        </xdr:cNvPr>
        <xdr:cNvSpPr txBox="1"/>
      </xdr:nvSpPr>
      <xdr:spPr>
        <a:xfrm>
          <a:off x="0" y="623369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12</xdr:row>
      <xdr:rowOff>107741</xdr:rowOff>
    </xdr:from>
    <xdr:to>
      <xdr:col>0</xdr:col>
      <xdr:colOff>3135175</xdr:colOff>
      <xdr:row>12</xdr:row>
      <xdr:rowOff>438407</xdr:rowOff>
    </xdr:to>
    <xdr:sp macro="" textlink="">
      <xdr:nvSpPr>
        <xdr:cNvPr id="24" name="CaixaDeTexto 21">
          <a:hlinkClick xmlns:r="http://schemas.openxmlformats.org/officeDocument/2006/relationships" r:id="rId16"/>
          <a:extLst>
            <a:ext uri="{FF2B5EF4-FFF2-40B4-BE49-F238E27FC236}">
              <a16:creationId xmlns:a16="http://schemas.microsoft.com/office/drawing/2014/main" id="{C06B794E-BF93-4255-9754-42023845A463}"/>
            </a:ext>
          </a:extLst>
        </xdr:cNvPr>
        <xdr:cNvSpPr txBox="1"/>
      </xdr:nvSpPr>
      <xdr:spPr>
        <a:xfrm>
          <a:off x="0" y="651838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Corporate governance</a:t>
          </a:r>
        </a:p>
      </xdr:txBody>
    </xdr:sp>
    <xdr:clientData/>
  </xdr:twoCellAnchor>
  <xdr:twoCellAnchor editAs="absolute">
    <xdr:from>
      <xdr:col>4</xdr:col>
      <xdr:colOff>1043663</xdr:colOff>
      <xdr:row>40</xdr:row>
      <xdr:rowOff>290425</xdr:rowOff>
    </xdr:from>
    <xdr:to>
      <xdr:col>6</xdr:col>
      <xdr:colOff>1220020</xdr:colOff>
      <xdr:row>43</xdr:row>
      <xdr:rowOff>418340</xdr:rowOff>
    </xdr:to>
    <xdr:graphicFrame macro="">
      <xdr:nvGraphicFramePr>
        <xdr:cNvPr id="2" name="Gráfico 26">
          <a:extLst>
            <a:ext uri="{FF2B5EF4-FFF2-40B4-BE49-F238E27FC236}">
              <a16:creationId xmlns:a16="http://schemas.microsoft.com/office/drawing/2014/main" id="{0CCB8A40-DD8F-45A0-815D-02293A533B00}"/>
            </a:ext>
            <a:ext uri="{147F2762-F138-4A5C-976F-8EAC2B608ADB}">
              <a16:predDERef xmlns:a16="http://schemas.microsoft.com/office/drawing/2014/main" pred="{C06B794E-BF93-4255-9754-42023845A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1320470</xdr:colOff>
      <xdr:row>42</xdr:row>
      <xdr:rowOff>38785</xdr:rowOff>
    </xdr:from>
    <xdr:to>
      <xdr:col>6</xdr:col>
      <xdr:colOff>633455</xdr:colOff>
      <xdr:row>42</xdr:row>
      <xdr:rowOff>654647</xdr:rowOff>
    </xdr:to>
    <xdr:sp macro="" textlink="">
      <xdr:nvSpPr>
        <xdr:cNvPr id="18" name="CaixaDeTexto 27">
          <a:extLst>
            <a:ext uri="{FF2B5EF4-FFF2-40B4-BE49-F238E27FC236}">
              <a16:creationId xmlns:a16="http://schemas.microsoft.com/office/drawing/2014/main" id="{8D397822-68F2-42AC-AEE3-CB7130D55F0B}"/>
            </a:ext>
            <a:ext uri="{147F2762-F138-4A5C-976F-8EAC2B608ADB}">
              <a16:predDERef xmlns:a16="http://schemas.microsoft.com/office/drawing/2014/main" pred="{0D57E27C-D641-4FEE-B241-CBB3AC9F0AA0}"/>
            </a:ext>
          </a:extLst>
        </xdr:cNvPr>
        <xdr:cNvSpPr txBox="1"/>
      </xdr:nvSpPr>
      <xdr:spPr>
        <a:xfrm>
          <a:off x="13916561" y="32966421"/>
          <a:ext cx="1471985" cy="615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430098"/>
              </a:solidFill>
              <a:latin typeface="Verdana" panose="020B0604030504040204" pitchFamily="34" charset="0"/>
              <a:ea typeface="Verdana" panose="020B0604030504040204" pitchFamily="34" charset="0"/>
            </a:rPr>
            <a:t>38%</a:t>
          </a:r>
        </a:p>
      </xdr:txBody>
    </xdr:sp>
    <xdr:clientData/>
  </xdr:twoCellAnchor>
  <xdr:twoCellAnchor editAs="absolute">
    <xdr:from>
      <xdr:col>1</xdr:col>
      <xdr:colOff>191738</xdr:colOff>
      <xdr:row>40</xdr:row>
      <xdr:rowOff>283156</xdr:rowOff>
    </xdr:from>
    <xdr:to>
      <xdr:col>4</xdr:col>
      <xdr:colOff>495590</xdr:colOff>
      <xdr:row>44</xdr:row>
      <xdr:rowOff>5542</xdr:rowOff>
    </xdr:to>
    <xdr:graphicFrame macro="">
      <xdr:nvGraphicFramePr>
        <xdr:cNvPr id="22" name="Gráfico 28">
          <a:extLst>
            <a:ext uri="{FF2B5EF4-FFF2-40B4-BE49-F238E27FC236}">
              <a16:creationId xmlns:a16="http://schemas.microsoft.com/office/drawing/2014/main" id="{8A86B212-99E0-4DA1-A91C-53CA4894DA9A}"/>
            </a:ext>
            <a:ext uri="{147F2762-F138-4A5C-976F-8EAC2B608ADB}">
              <a16:predDERef xmlns:a16="http://schemas.microsoft.com/office/drawing/2014/main" pred="{4D720F00-45A7-45C8-BDF9-549FD5449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7</xdr:col>
      <xdr:colOff>474511</xdr:colOff>
      <xdr:row>40</xdr:row>
      <xdr:rowOff>415376</xdr:rowOff>
    </xdr:from>
    <xdr:to>
      <xdr:col>10</xdr:col>
      <xdr:colOff>978870</xdr:colOff>
      <xdr:row>43</xdr:row>
      <xdr:rowOff>641353</xdr:rowOff>
    </xdr:to>
    <xdr:graphicFrame macro="">
      <xdr:nvGraphicFramePr>
        <xdr:cNvPr id="25" name="Gráfico 29">
          <a:extLst>
            <a:ext uri="{FF2B5EF4-FFF2-40B4-BE49-F238E27FC236}">
              <a16:creationId xmlns:a16="http://schemas.microsoft.com/office/drawing/2014/main" id="{0BA5B8BD-462B-47C8-BBD7-92609A713AA5}"/>
            </a:ext>
            <a:ext uri="{147F2762-F138-4A5C-976F-8EAC2B608ADB}">
              <a16:predDERef xmlns:a16="http://schemas.microsoft.com/office/drawing/2014/main" pred="{163DD911-064A-4C68-8184-4CBE50FB7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11</xdr:col>
      <xdr:colOff>517071</xdr:colOff>
      <xdr:row>40</xdr:row>
      <xdr:rowOff>119139</xdr:rowOff>
    </xdr:from>
    <xdr:to>
      <xdr:col>15</xdr:col>
      <xdr:colOff>136070</xdr:colOff>
      <xdr:row>44</xdr:row>
      <xdr:rowOff>249767</xdr:rowOff>
    </xdr:to>
    <xdr:graphicFrame macro="">
      <xdr:nvGraphicFramePr>
        <xdr:cNvPr id="27" name="Gráfico 26">
          <a:extLst>
            <a:ext uri="{FF2B5EF4-FFF2-40B4-BE49-F238E27FC236}">
              <a16:creationId xmlns:a16="http://schemas.microsoft.com/office/drawing/2014/main" id="{FF0D0867-EBB9-2AAD-A35D-F3D9A49290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0.07681</cdr:x>
      <cdr:y>0.53563</cdr:y>
    </cdr:from>
    <cdr:to>
      <cdr:x>0.3028</cdr:x>
      <cdr:y>0.9297</cdr:y>
    </cdr:to>
    <cdr:sp macro="" textlink="">
      <cdr:nvSpPr>
        <cdr:cNvPr id="2" name="CaixaDeTexto 8">
          <a:extLst xmlns:a="http://schemas.openxmlformats.org/drawingml/2006/main">
            <a:ext uri="{FF2B5EF4-FFF2-40B4-BE49-F238E27FC236}">
              <a16:creationId xmlns:a16="http://schemas.microsoft.com/office/drawing/2014/main" id="{CDE6F59B-2F2A-FC9F-F9B5-42A5195A4B06}"/>
            </a:ext>
          </a:extLst>
        </cdr:cNvPr>
        <cdr:cNvSpPr txBox="1"/>
      </cdr:nvSpPr>
      <cdr:spPr>
        <a:xfrm xmlns:a="http://schemas.openxmlformats.org/drawingml/2006/main">
          <a:off x="368622" y="1170325"/>
          <a:ext cx="1084586" cy="8610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rgbClr val="17D4E8"/>
              </a:solidFill>
              <a:latin typeface="Verdana" panose="020B0604030504040204" pitchFamily="34" charset="0"/>
              <a:ea typeface="Verdana" panose="020B0604030504040204" pitchFamily="34" charset="0"/>
            </a:rPr>
            <a:t>62.5% </a:t>
          </a:r>
          <a:r>
            <a:rPr lang="en-US" sz="1400">
              <a:solidFill>
                <a:srgbClr val="17D4E8"/>
              </a:solidFill>
              <a:latin typeface="Verdana" panose="020B0604030504040204" pitchFamily="34" charset="0"/>
              <a:ea typeface="Verdana" panose="020B0604030504040204" pitchFamily="34" charset="0"/>
            </a:rPr>
            <a:t>over 50</a:t>
          </a:r>
        </a:p>
      </cdr:txBody>
    </cdr:sp>
  </cdr:relSizeAnchor>
  <cdr:relSizeAnchor xmlns:cdr="http://schemas.openxmlformats.org/drawingml/2006/chartDrawing">
    <cdr:from>
      <cdr:x>0.62528</cdr:x>
      <cdr:y>0.5471</cdr:y>
    </cdr:from>
    <cdr:to>
      <cdr:x>0.87534</cdr:x>
      <cdr:y>0.92314</cdr:y>
    </cdr:to>
    <cdr:sp macro="" textlink="">
      <cdr:nvSpPr>
        <cdr:cNvPr id="3" name="CaixaDeTexto 7">
          <a:extLst xmlns:a="http://schemas.openxmlformats.org/drawingml/2006/main">
            <a:ext uri="{FF2B5EF4-FFF2-40B4-BE49-F238E27FC236}">
              <a16:creationId xmlns:a16="http://schemas.microsoft.com/office/drawing/2014/main" id="{BBC7CAAA-6A6F-4FF6-A017-3BF8C974FC41}"/>
            </a:ext>
          </a:extLst>
        </cdr:cNvPr>
        <cdr:cNvSpPr txBox="1"/>
      </cdr:nvSpPr>
      <cdr:spPr>
        <a:xfrm xmlns:a="http://schemas.openxmlformats.org/drawingml/2006/main">
          <a:off x="3000864" y="1195382"/>
          <a:ext cx="1200105" cy="82162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rgbClr val="133EEA"/>
              </a:solidFill>
              <a:latin typeface="Verdana" panose="020B0604030504040204" pitchFamily="34" charset="0"/>
              <a:ea typeface="Verdana" panose="020B0604030504040204" pitchFamily="34" charset="0"/>
            </a:rPr>
            <a:t>37.5%</a:t>
          </a:r>
          <a:r>
            <a:rPr lang="en-US" sz="1400">
              <a:solidFill>
                <a:srgbClr val="133EEA"/>
              </a:solidFill>
              <a:latin typeface="Verdana" panose="020B0604030504040204" pitchFamily="34" charset="0"/>
              <a:ea typeface="Verdana" panose="020B0604030504040204" pitchFamily="34" charset="0"/>
            </a:rPr>
            <a:t> between 30 and 50</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0</xdr:col>
      <xdr:colOff>1143000</xdr:colOff>
      <xdr:row>2</xdr:row>
      <xdr:rowOff>152400</xdr:rowOff>
    </xdr:to>
    <xdr:pic>
      <xdr:nvPicPr>
        <xdr:cNvPr id="10" name="Imagem 2">
          <a:extLst>
            <a:ext uri="{FF2B5EF4-FFF2-40B4-BE49-F238E27FC236}">
              <a16:creationId xmlns:a16="http://schemas.microsoft.com/office/drawing/2014/main" id="{30F80CEE-DD84-4E68-B476-E944BFC21C40}"/>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19050"/>
          <a:ext cx="1133475" cy="552450"/>
        </a:xfrm>
        <a:prstGeom prst="rect">
          <a:avLst/>
        </a:prstGeom>
      </xdr:spPr>
    </xdr:pic>
    <xdr:clientData/>
  </xdr:twoCellAnchor>
  <xdr:twoCellAnchor editAs="absolute">
    <xdr:from>
      <xdr:col>0</xdr:col>
      <xdr:colOff>0</xdr:colOff>
      <xdr:row>3</xdr:row>
      <xdr:rowOff>95250</xdr:rowOff>
    </xdr:from>
    <xdr:to>
      <xdr:col>1</xdr:col>
      <xdr:colOff>9387</xdr:colOff>
      <xdr:row>4</xdr:row>
      <xdr:rowOff>76200</xdr:rowOff>
    </xdr:to>
    <xdr:sp macro="" textlink="">
      <xdr:nvSpPr>
        <xdr:cNvPr id="1184" name="CaixaDeTexto 2">
          <a:extLst>
            <a:ext uri="{FF2B5EF4-FFF2-40B4-BE49-F238E27FC236}">
              <a16:creationId xmlns:a16="http://schemas.microsoft.com/office/drawing/2014/main" id="{E370E436-4405-B25C-7C68-C1C50BFBE179}"/>
            </a:ext>
          </a:extLst>
        </xdr:cNvPr>
        <xdr:cNvSpPr txBox="1"/>
      </xdr:nvSpPr>
      <xdr:spPr>
        <a:xfrm>
          <a:off x="0" y="750094"/>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rgbClr val="17D4E8"/>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221192</xdr:rowOff>
    </xdr:from>
    <xdr:to>
      <xdr:col>1</xdr:col>
      <xdr:colOff>9387</xdr:colOff>
      <xdr:row>4</xdr:row>
      <xdr:rowOff>551392</xdr:rowOff>
    </xdr:to>
    <xdr:sp macro="" textlink="">
      <xdr:nvSpPr>
        <xdr:cNvPr id="1170" name="CaixaDeTexto 3">
          <a:extLst>
            <a:ext uri="{FF2B5EF4-FFF2-40B4-BE49-F238E27FC236}">
              <a16:creationId xmlns:a16="http://schemas.microsoft.com/office/drawing/2014/main" id="{1024638D-3F59-4BFA-814C-AFC9CD3AB854}"/>
            </a:ext>
          </a:extLst>
        </xdr:cNvPr>
        <xdr:cNvSpPr txBox="1"/>
      </xdr:nvSpPr>
      <xdr:spPr>
        <a:xfrm>
          <a:off x="0" y="123004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505884</xdr:rowOff>
    </xdr:from>
    <xdr:to>
      <xdr:col>1</xdr:col>
      <xdr:colOff>9387</xdr:colOff>
      <xdr:row>4</xdr:row>
      <xdr:rowOff>836084</xdr:rowOff>
    </xdr:to>
    <xdr:sp macro="" textlink="">
      <xdr:nvSpPr>
        <xdr:cNvPr id="940" name="CaixaDeTexto 4">
          <a:hlinkClick xmlns:r="http://schemas.openxmlformats.org/officeDocument/2006/relationships" r:id="rId2"/>
          <a:extLst>
            <a:ext uri="{FF2B5EF4-FFF2-40B4-BE49-F238E27FC236}">
              <a16:creationId xmlns:a16="http://schemas.microsoft.com/office/drawing/2014/main" id="{7A72CB61-B775-4F66-88C4-494C6711C421}"/>
            </a:ext>
          </a:extLst>
        </xdr:cNvPr>
        <xdr:cNvSpPr txBox="1"/>
      </xdr:nvSpPr>
      <xdr:spPr>
        <a:xfrm>
          <a:off x="0" y="151474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4</xdr:row>
      <xdr:rowOff>790576</xdr:rowOff>
    </xdr:from>
    <xdr:to>
      <xdr:col>1</xdr:col>
      <xdr:colOff>9387</xdr:colOff>
      <xdr:row>4</xdr:row>
      <xdr:rowOff>1120776</xdr:rowOff>
    </xdr:to>
    <xdr:sp macro="" textlink="">
      <xdr:nvSpPr>
        <xdr:cNvPr id="939" name="CaixaDeTexto 5">
          <a:hlinkClick xmlns:r="http://schemas.openxmlformats.org/officeDocument/2006/relationships" r:id="rId3"/>
          <a:extLst>
            <a:ext uri="{FF2B5EF4-FFF2-40B4-BE49-F238E27FC236}">
              <a16:creationId xmlns:a16="http://schemas.microsoft.com/office/drawing/2014/main" id="{73C17F19-900B-40A2-A63D-3D29E6422C1D}"/>
            </a:ext>
          </a:extLst>
        </xdr:cNvPr>
        <xdr:cNvSpPr txBox="1"/>
      </xdr:nvSpPr>
      <xdr:spPr>
        <a:xfrm>
          <a:off x="0" y="179943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4</xdr:row>
      <xdr:rowOff>1075268</xdr:rowOff>
    </xdr:from>
    <xdr:to>
      <xdr:col>1</xdr:col>
      <xdr:colOff>9387</xdr:colOff>
      <xdr:row>4</xdr:row>
      <xdr:rowOff>1402293</xdr:rowOff>
    </xdr:to>
    <xdr:sp macro="" textlink="">
      <xdr:nvSpPr>
        <xdr:cNvPr id="938" name="CaixaDeTexto 6">
          <a:hlinkClick xmlns:r="http://schemas.openxmlformats.org/officeDocument/2006/relationships" r:id="rId4"/>
          <a:extLst>
            <a:ext uri="{FF2B5EF4-FFF2-40B4-BE49-F238E27FC236}">
              <a16:creationId xmlns:a16="http://schemas.microsoft.com/office/drawing/2014/main" id="{CB7E931F-E762-4BC7-9BC1-8CCB70271F7F}"/>
            </a:ext>
          </a:extLst>
        </xdr:cNvPr>
        <xdr:cNvSpPr txBox="1"/>
      </xdr:nvSpPr>
      <xdr:spPr>
        <a:xfrm>
          <a:off x="0" y="208412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4</xdr:row>
      <xdr:rowOff>1359960</xdr:rowOff>
    </xdr:from>
    <xdr:to>
      <xdr:col>1</xdr:col>
      <xdr:colOff>9387</xdr:colOff>
      <xdr:row>5</xdr:row>
      <xdr:rowOff>226485</xdr:rowOff>
    </xdr:to>
    <xdr:sp macro="" textlink="">
      <xdr:nvSpPr>
        <xdr:cNvPr id="937" name="CaixaDeTexto 7">
          <a:hlinkClick xmlns:r="http://schemas.openxmlformats.org/officeDocument/2006/relationships" r:id="rId5"/>
          <a:extLst>
            <a:ext uri="{FF2B5EF4-FFF2-40B4-BE49-F238E27FC236}">
              <a16:creationId xmlns:a16="http://schemas.microsoft.com/office/drawing/2014/main" id="{25332FA4-E43A-44B6-ABD6-CC7FC3CB0DF3}"/>
            </a:ext>
          </a:extLst>
        </xdr:cNvPr>
        <xdr:cNvSpPr txBox="1"/>
      </xdr:nvSpPr>
      <xdr:spPr>
        <a:xfrm>
          <a:off x="0" y="236881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5</xdr:row>
      <xdr:rowOff>412752</xdr:rowOff>
    </xdr:from>
    <xdr:to>
      <xdr:col>1</xdr:col>
      <xdr:colOff>9387</xdr:colOff>
      <xdr:row>5</xdr:row>
      <xdr:rowOff>742952</xdr:rowOff>
    </xdr:to>
    <xdr:sp macro="" textlink="">
      <xdr:nvSpPr>
        <xdr:cNvPr id="1171" name="CaixaDeTexto 8">
          <a:extLst>
            <a:ext uri="{FF2B5EF4-FFF2-40B4-BE49-F238E27FC236}">
              <a16:creationId xmlns:a16="http://schemas.microsoft.com/office/drawing/2014/main" id="{B1DEA6A3-9B08-48B1-BC47-429D93BDF1D6}"/>
            </a:ext>
          </a:extLst>
        </xdr:cNvPr>
        <xdr:cNvSpPr txBox="1"/>
      </xdr:nvSpPr>
      <xdr:spPr>
        <a:xfrm>
          <a:off x="0" y="2882108"/>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5</xdr:row>
      <xdr:rowOff>687919</xdr:rowOff>
    </xdr:from>
    <xdr:to>
      <xdr:col>1</xdr:col>
      <xdr:colOff>9387</xdr:colOff>
      <xdr:row>5</xdr:row>
      <xdr:rowOff>1024469</xdr:rowOff>
    </xdr:to>
    <xdr:sp macro="" textlink="">
      <xdr:nvSpPr>
        <xdr:cNvPr id="1172" name="CaixaDeTexto 10">
          <a:hlinkClick xmlns:r="http://schemas.openxmlformats.org/officeDocument/2006/relationships" r:id="rId6"/>
          <a:extLst>
            <a:ext uri="{FF2B5EF4-FFF2-40B4-BE49-F238E27FC236}">
              <a16:creationId xmlns:a16="http://schemas.microsoft.com/office/drawing/2014/main" id="{95E53057-3598-471D-818B-7B5CF56B756E}"/>
            </a:ext>
          </a:extLst>
        </xdr:cNvPr>
        <xdr:cNvSpPr txBox="1"/>
      </xdr:nvSpPr>
      <xdr:spPr>
        <a:xfrm>
          <a:off x="0" y="317156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5</xdr:row>
      <xdr:rowOff>972611</xdr:rowOff>
    </xdr:from>
    <xdr:to>
      <xdr:col>1</xdr:col>
      <xdr:colOff>9387</xdr:colOff>
      <xdr:row>6</xdr:row>
      <xdr:rowOff>229661</xdr:rowOff>
    </xdr:to>
    <xdr:sp macro="" textlink="">
      <xdr:nvSpPr>
        <xdr:cNvPr id="1173" name="CaixaDeTexto 11">
          <a:hlinkClick xmlns:r="http://schemas.openxmlformats.org/officeDocument/2006/relationships" r:id="rId7"/>
          <a:extLst>
            <a:ext uri="{FF2B5EF4-FFF2-40B4-BE49-F238E27FC236}">
              <a16:creationId xmlns:a16="http://schemas.microsoft.com/office/drawing/2014/main" id="{6AD781A3-5214-4D63-A193-10762EEEACB3}"/>
            </a:ext>
          </a:extLst>
        </xdr:cNvPr>
        <xdr:cNvSpPr txBox="1"/>
      </xdr:nvSpPr>
      <xdr:spPr>
        <a:xfrm>
          <a:off x="0" y="345625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6</xdr:row>
      <xdr:rowOff>177803</xdr:rowOff>
    </xdr:from>
    <xdr:to>
      <xdr:col>1</xdr:col>
      <xdr:colOff>9387</xdr:colOff>
      <xdr:row>6</xdr:row>
      <xdr:rowOff>514353</xdr:rowOff>
    </xdr:to>
    <xdr:sp macro="" textlink="">
      <xdr:nvSpPr>
        <xdr:cNvPr id="1174" name="CaixaDeTexto 12">
          <a:hlinkClick xmlns:r="http://schemas.openxmlformats.org/officeDocument/2006/relationships" r:id="rId8"/>
          <a:extLst>
            <a:ext uri="{FF2B5EF4-FFF2-40B4-BE49-F238E27FC236}">
              <a16:creationId xmlns:a16="http://schemas.microsoft.com/office/drawing/2014/main" id="{382C57FE-7D8F-46BC-8F2E-CBC0B9B6428A}"/>
            </a:ext>
          </a:extLst>
        </xdr:cNvPr>
        <xdr:cNvSpPr txBox="1"/>
      </xdr:nvSpPr>
      <xdr:spPr>
        <a:xfrm>
          <a:off x="0" y="374094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6</xdr:row>
      <xdr:rowOff>468845</xdr:rowOff>
    </xdr:from>
    <xdr:to>
      <xdr:col>1</xdr:col>
      <xdr:colOff>9387</xdr:colOff>
      <xdr:row>6</xdr:row>
      <xdr:rowOff>799045</xdr:rowOff>
    </xdr:to>
    <xdr:sp macro="" textlink="">
      <xdr:nvSpPr>
        <xdr:cNvPr id="1175" name="CaixaDeTexto 13">
          <a:hlinkClick xmlns:r="http://schemas.openxmlformats.org/officeDocument/2006/relationships" r:id="rId9"/>
          <a:extLst>
            <a:ext uri="{FF2B5EF4-FFF2-40B4-BE49-F238E27FC236}">
              <a16:creationId xmlns:a16="http://schemas.microsoft.com/office/drawing/2014/main" id="{438AB0F5-B7D3-49E0-81ED-637DD74BFEA5}"/>
            </a:ext>
          </a:extLst>
        </xdr:cNvPr>
        <xdr:cNvSpPr txBox="1"/>
      </xdr:nvSpPr>
      <xdr:spPr>
        <a:xfrm>
          <a:off x="0" y="402563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6</xdr:row>
      <xdr:rowOff>753537</xdr:rowOff>
    </xdr:from>
    <xdr:to>
      <xdr:col>1</xdr:col>
      <xdr:colOff>9387</xdr:colOff>
      <xdr:row>6</xdr:row>
      <xdr:rowOff>1083737</xdr:rowOff>
    </xdr:to>
    <xdr:sp macro="" textlink="">
      <xdr:nvSpPr>
        <xdr:cNvPr id="1176" name="CaixaDeTexto 14">
          <a:hlinkClick xmlns:r="http://schemas.openxmlformats.org/officeDocument/2006/relationships" r:id="rId10"/>
          <a:extLst>
            <a:ext uri="{FF2B5EF4-FFF2-40B4-BE49-F238E27FC236}">
              <a16:creationId xmlns:a16="http://schemas.microsoft.com/office/drawing/2014/main" id="{E58C4709-2A83-454E-A0EC-78F1F92FE1EB}"/>
            </a:ext>
          </a:extLst>
        </xdr:cNvPr>
        <xdr:cNvSpPr txBox="1"/>
      </xdr:nvSpPr>
      <xdr:spPr>
        <a:xfrm>
          <a:off x="0" y="431033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6</xdr:row>
      <xdr:rowOff>1038229</xdr:rowOff>
    </xdr:from>
    <xdr:to>
      <xdr:col>1</xdr:col>
      <xdr:colOff>9387</xdr:colOff>
      <xdr:row>7</xdr:row>
      <xdr:rowOff>98429</xdr:rowOff>
    </xdr:to>
    <xdr:sp macro="" textlink="">
      <xdr:nvSpPr>
        <xdr:cNvPr id="1177" name="CaixaDeTexto 15">
          <a:hlinkClick xmlns:r="http://schemas.openxmlformats.org/officeDocument/2006/relationships" r:id="rId11"/>
          <a:extLst>
            <a:ext uri="{FF2B5EF4-FFF2-40B4-BE49-F238E27FC236}">
              <a16:creationId xmlns:a16="http://schemas.microsoft.com/office/drawing/2014/main" id="{675F4355-20DF-43BB-86A4-537ADCC440A6}"/>
            </a:ext>
          </a:extLst>
        </xdr:cNvPr>
        <xdr:cNvSpPr txBox="1"/>
      </xdr:nvSpPr>
      <xdr:spPr>
        <a:xfrm>
          <a:off x="0" y="4595023"/>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7</xdr:row>
      <xdr:rowOff>43396</xdr:rowOff>
    </xdr:from>
    <xdr:to>
      <xdr:col>1</xdr:col>
      <xdr:colOff>9387</xdr:colOff>
      <xdr:row>7</xdr:row>
      <xdr:rowOff>383121</xdr:rowOff>
    </xdr:to>
    <xdr:sp macro="" textlink="">
      <xdr:nvSpPr>
        <xdr:cNvPr id="1178" name="CaixaDeTexto 16">
          <a:hlinkClick xmlns:r="http://schemas.openxmlformats.org/officeDocument/2006/relationships" r:id="rId12"/>
          <a:extLst>
            <a:ext uri="{FF2B5EF4-FFF2-40B4-BE49-F238E27FC236}">
              <a16:creationId xmlns:a16="http://schemas.microsoft.com/office/drawing/2014/main" id="{1AECECB2-429A-49DC-943B-7638C71E2BBE}"/>
            </a:ext>
          </a:extLst>
        </xdr:cNvPr>
        <xdr:cNvSpPr txBox="1"/>
      </xdr:nvSpPr>
      <xdr:spPr>
        <a:xfrm>
          <a:off x="0" y="488447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7</xdr:row>
      <xdr:rowOff>594788</xdr:rowOff>
    </xdr:from>
    <xdr:to>
      <xdr:col>1</xdr:col>
      <xdr:colOff>9387</xdr:colOff>
      <xdr:row>7</xdr:row>
      <xdr:rowOff>934513</xdr:rowOff>
    </xdr:to>
    <xdr:sp macro="" textlink="">
      <xdr:nvSpPr>
        <xdr:cNvPr id="1179" name="CaixaDeTexto 17">
          <a:extLst>
            <a:ext uri="{FF2B5EF4-FFF2-40B4-BE49-F238E27FC236}">
              <a16:creationId xmlns:a16="http://schemas.microsoft.com/office/drawing/2014/main" id="{72C5DC23-B2FF-4571-B371-1184699B1D3F}"/>
            </a:ext>
          </a:extLst>
        </xdr:cNvPr>
        <xdr:cNvSpPr txBox="1"/>
      </xdr:nvSpPr>
      <xdr:spPr>
        <a:xfrm>
          <a:off x="0" y="543586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7</xdr:row>
      <xdr:rowOff>879480</xdr:rowOff>
    </xdr:from>
    <xdr:to>
      <xdr:col>1</xdr:col>
      <xdr:colOff>9387</xdr:colOff>
      <xdr:row>7</xdr:row>
      <xdr:rowOff>1219205</xdr:rowOff>
    </xdr:to>
    <xdr:sp macro="" textlink="">
      <xdr:nvSpPr>
        <xdr:cNvPr id="1180" name="CaixaDeTexto 18">
          <a:hlinkClick xmlns:r="http://schemas.openxmlformats.org/officeDocument/2006/relationships" r:id="rId13"/>
          <a:extLst>
            <a:ext uri="{FF2B5EF4-FFF2-40B4-BE49-F238E27FC236}">
              <a16:creationId xmlns:a16="http://schemas.microsoft.com/office/drawing/2014/main" id="{B08159CE-2AAD-4CF8-912A-93DE10EAF4B9}"/>
            </a:ext>
          </a:extLst>
        </xdr:cNvPr>
        <xdr:cNvSpPr txBox="1"/>
      </xdr:nvSpPr>
      <xdr:spPr>
        <a:xfrm>
          <a:off x="0" y="572056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7</xdr:row>
      <xdr:rowOff>1164172</xdr:rowOff>
    </xdr:from>
    <xdr:to>
      <xdr:col>1</xdr:col>
      <xdr:colOff>9387</xdr:colOff>
      <xdr:row>7</xdr:row>
      <xdr:rowOff>1500722</xdr:rowOff>
    </xdr:to>
    <xdr:sp macro="" textlink="">
      <xdr:nvSpPr>
        <xdr:cNvPr id="1181" name="CaixaDeTexto 19">
          <a:hlinkClick xmlns:r="http://schemas.openxmlformats.org/officeDocument/2006/relationships" r:id="rId14"/>
          <a:extLst>
            <a:ext uri="{FF2B5EF4-FFF2-40B4-BE49-F238E27FC236}">
              <a16:creationId xmlns:a16="http://schemas.microsoft.com/office/drawing/2014/main" id="{E57FB121-5557-4427-942F-8E6D9B01766B}"/>
            </a:ext>
          </a:extLst>
        </xdr:cNvPr>
        <xdr:cNvSpPr txBox="1"/>
      </xdr:nvSpPr>
      <xdr:spPr>
        <a:xfrm>
          <a:off x="0" y="600525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7</xdr:row>
      <xdr:rowOff>1448864</xdr:rowOff>
    </xdr:from>
    <xdr:to>
      <xdr:col>1</xdr:col>
      <xdr:colOff>9387</xdr:colOff>
      <xdr:row>8</xdr:row>
      <xdr:rowOff>261414</xdr:rowOff>
    </xdr:to>
    <xdr:sp macro="" textlink="">
      <xdr:nvSpPr>
        <xdr:cNvPr id="1182" name="CaixaDeTexto 20">
          <a:hlinkClick xmlns:r="http://schemas.openxmlformats.org/officeDocument/2006/relationships" r:id="rId15"/>
          <a:extLst>
            <a:ext uri="{FF2B5EF4-FFF2-40B4-BE49-F238E27FC236}">
              <a16:creationId xmlns:a16="http://schemas.microsoft.com/office/drawing/2014/main" id="{96F10ACF-163A-4C5B-BC71-C4A6E4B6BF2C}"/>
            </a:ext>
          </a:extLst>
        </xdr:cNvPr>
        <xdr:cNvSpPr txBox="1"/>
      </xdr:nvSpPr>
      <xdr:spPr>
        <a:xfrm>
          <a:off x="0" y="628994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8</xdr:row>
      <xdr:rowOff>209550</xdr:rowOff>
    </xdr:from>
    <xdr:to>
      <xdr:col>1</xdr:col>
      <xdr:colOff>9387</xdr:colOff>
      <xdr:row>8</xdr:row>
      <xdr:rowOff>539750</xdr:rowOff>
    </xdr:to>
    <xdr:sp macro="" textlink="">
      <xdr:nvSpPr>
        <xdr:cNvPr id="1183" name="CaixaDeTexto 21">
          <a:hlinkClick xmlns:r="http://schemas.openxmlformats.org/officeDocument/2006/relationships" r:id="rId16"/>
          <a:extLst>
            <a:ext uri="{FF2B5EF4-FFF2-40B4-BE49-F238E27FC236}">
              <a16:creationId xmlns:a16="http://schemas.microsoft.com/office/drawing/2014/main" id="{22B74374-56B8-4684-B8E4-B1D8DE72658D}"/>
            </a:ext>
          </a:extLst>
        </xdr:cNvPr>
        <xdr:cNvSpPr txBox="1"/>
      </xdr:nvSpPr>
      <xdr:spPr>
        <a:xfrm>
          <a:off x="0" y="6574631"/>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1075</xdr:rowOff>
    </xdr:to>
    <xdr:pic>
      <xdr:nvPicPr>
        <xdr:cNvPr id="24" name="Imagem 2">
          <a:extLst>
            <a:ext uri="{FF2B5EF4-FFF2-40B4-BE49-F238E27FC236}">
              <a16:creationId xmlns:a16="http://schemas.microsoft.com/office/drawing/2014/main" id="{F36BBC2A-60DF-4AC8-A32B-C191A969BAE5}"/>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2</xdr:row>
      <xdr:rowOff>173831</xdr:rowOff>
    </xdr:from>
    <xdr:to>
      <xdr:col>1</xdr:col>
      <xdr:colOff>9387</xdr:colOff>
      <xdr:row>3</xdr:row>
      <xdr:rowOff>65881</xdr:rowOff>
    </xdr:to>
    <xdr:sp macro="" textlink="">
      <xdr:nvSpPr>
        <xdr:cNvPr id="25" name="CaixaDeTexto 23">
          <a:hlinkClick xmlns:r="http://schemas.openxmlformats.org/officeDocument/2006/relationships" r:id="rId2"/>
          <a:extLst>
            <a:ext uri="{FF2B5EF4-FFF2-40B4-BE49-F238E27FC236}">
              <a16:creationId xmlns:a16="http://schemas.microsoft.com/office/drawing/2014/main" id="{8DBEBF00-9623-4B5C-8F03-40FB67EE4B18}"/>
            </a:ext>
          </a:extLst>
        </xdr:cNvPr>
        <xdr:cNvSpPr txBox="1"/>
      </xdr:nvSpPr>
      <xdr:spPr>
        <a:xfrm>
          <a:off x="0" y="73342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4</xdr:row>
      <xdr:rowOff>10848</xdr:rowOff>
    </xdr:from>
    <xdr:to>
      <xdr:col>1</xdr:col>
      <xdr:colOff>9387</xdr:colOff>
      <xdr:row>5</xdr:row>
      <xdr:rowOff>160073</xdr:rowOff>
    </xdr:to>
    <xdr:sp macro="" textlink="">
      <xdr:nvSpPr>
        <xdr:cNvPr id="49" name="CaixaDeTexto 24">
          <a:extLst>
            <a:ext uri="{FF2B5EF4-FFF2-40B4-BE49-F238E27FC236}">
              <a16:creationId xmlns:a16="http://schemas.microsoft.com/office/drawing/2014/main" id="{1C7C2388-03A3-4704-AC54-E5F281F86750}"/>
            </a:ext>
          </a:extLst>
        </xdr:cNvPr>
        <xdr:cNvSpPr txBox="1"/>
      </xdr:nvSpPr>
      <xdr:spPr>
        <a:xfrm>
          <a:off x="0" y="120861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5</xdr:row>
      <xdr:rowOff>105040</xdr:rowOff>
    </xdr:from>
    <xdr:to>
      <xdr:col>1</xdr:col>
      <xdr:colOff>9387</xdr:colOff>
      <xdr:row>7</xdr:row>
      <xdr:rowOff>63765</xdr:rowOff>
    </xdr:to>
    <xdr:sp macro="" textlink="">
      <xdr:nvSpPr>
        <xdr:cNvPr id="48" name="CaixaDeTexto 25">
          <a:hlinkClick xmlns:r="http://schemas.openxmlformats.org/officeDocument/2006/relationships" r:id="rId3"/>
          <a:extLst>
            <a:ext uri="{FF2B5EF4-FFF2-40B4-BE49-F238E27FC236}">
              <a16:creationId xmlns:a16="http://schemas.microsoft.com/office/drawing/2014/main" id="{22BFD2A6-E777-4A95-AB5C-39A96F1194FD}"/>
            </a:ext>
          </a:extLst>
        </xdr:cNvPr>
        <xdr:cNvSpPr txBox="1"/>
      </xdr:nvSpPr>
      <xdr:spPr>
        <a:xfrm>
          <a:off x="0" y="149330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7</xdr:row>
      <xdr:rowOff>8732</xdr:rowOff>
    </xdr:from>
    <xdr:to>
      <xdr:col>1</xdr:col>
      <xdr:colOff>9387</xdr:colOff>
      <xdr:row>8</xdr:row>
      <xdr:rowOff>154782</xdr:rowOff>
    </xdr:to>
    <xdr:sp macro="" textlink="">
      <xdr:nvSpPr>
        <xdr:cNvPr id="28" name="CaixaDeTexto 26">
          <a:hlinkClick xmlns:r="http://schemas.openxmlformats.org/officeDocument/2006/relationships" r:id="rId4"/>
          <a:extLst>
            <a:ext uri="{FF2B5EF4-FFF2-40B4-BE49-F238E27FC236}">
              <a16:creationId xmlns:a16="http://schemas.microsoft.com/office/drawing/2014/main" id="{64FC9AF2-10CD-4DDA-9D0D-C958E07C940C}"/>
            </a:ext>
          </a:extLst>
        </xdr:cNvPr>
        <xdr:cNvSpPr txBox="1"/>
      </xdr:nvSpPr>
      <xdr:spPr>
        <a:xfrm>
          <a:off x="0" y="177800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8</xdr:row>
      <xdr:rowOff>102924</xdr:rowOff>
    </xdr:from>
    <xdr:to>
      <xdr:col>1</xdr:col>
      <xdr:colOff>9387</xdr:colOff>
      <xdr:row>10</xdr:row>
      <xdr:rowOff>69587</xdr:rowOff>
    </xdr:to>
    <xdr:sp macro="" textlink="">
      <xdr:nvSpPr>
        <xdr:cNvPr id="29" name="CaixaDeTexto 27">
          <a:hlinkClick xmlns:r="http://schemas.openxmlformats.org/officeDocument/2006/relationships" r:id="rId5"/>
          <a:extLst>
            <a:ext uri="{FF2B5EF4-FFF2-40B4-BE49-F238E27FC236}">
              <a16:creationId xmlns:a16="http://schemas.microsoft.com/office/drawing/2014/main" id="{FB822D6B-9F95-4897-A82A-B2DE5CF7CEBA}"/>
            </a:ext>
          </a:extLst>
        </xdr:cNvPr>
        <xdr:cNvSpPr txBox="1"/>
      </xdr:nvSpPr>
      <xdr:spPr>
        <a:xfrm>
          <a:off x="0" y="206269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10</xdr:row>
      <xdr:rowOff>17729</xdr:rowOff>
    </xdr:from>
    <xdr:to>
      <xdr:col>1</xdr:col>
      <xdr:colOff>9387</xdr:colOff>
      <xdr:row>11</xdr:row>
      <xdr:rowOff>139966</xdr:rowOff>
    </xdr:to>
    <xdr:sp macro="" textlink="">
      <xdr:nvSpPr>
        <xdr:cNvPr id="30" name="CaixaDeTexto 28">
          <a:hlinkClick xmlns:r="http://schemas.openxmlformats.org/officeDocument/2006/relationships" r:id="rId6"/>
          <a:extLst>
            <a:ext uri="{FF2B5EF4-FFF2-40B4-BE49-F238E27FC236}">
              <a16:creationId xmlns:a16="http://schemas.microsoft.com/office/drawing/2014/main" id="{89D34685-DEA4-4547-B8D4-062F72A19073}"/>
            </a:ext>
          </a:extLst>
        </xdr:cNvPr>
        <xdr:cNvSpPr txBox="1"/>
      </xdr:nvSpPr>
      <xdr:spPr>
        <a:xfrm>
          <a:off x="0" y="234738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11</xdr:row>
      <xdr:rowOff>316708</xdr:rowOff>
    </xdr:from>
    <xdr:to>
      <xdr:col>1</xdr:col>
      <xdr:colOff>9387</xdr:colOff>
      <xdr:row>11</xdr:row>
      <xdr:rowOff>653258</xdr:rowOff>
    </xdr:to>
    <xdr:sp macro="" textlink="">
      <xdr:nvSpPr>
        <xdr:cNvPr id="31" name="CaixaDeTexto 29">
          <a:extLst>
            <a:ext uri="{FF2B5EF4-FFF2-40B4-BE49-F238E27FC236}">
              <a16:creationId xmlns:a16="http://schemas.microsoft.com/office/drawing/2014/main" id="{59C213B8-87EB-4E90-BB4E-5B4EB5D63631}"/>
            </a:ext>
          </a:extLst>
        </xdr:cNvPr>
        <xdr:cNvSpPr txBox="1"/>
      </xdr:nvSpPr>
      <xdr:spPr>
        <a:xfrm>
          <a:off x="0" y="286067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11</xdr:row>
      <xdr:rowOff>601400</xdr:rowOff>
    </xdr:from>
    <xdr:to>
      <xdr:col>1</xdr:col>
      <xdr:colOff>9387</xdr:colOff>
      <xdr:row>12</xdr:row>
      <xdr:rowOff>218072</xdr:rowOff>
    </xdr:to>
    <xdr:sp macro="" textlink="">
      <xdr:nvSpPr>
        <xdr:cNvPr id="32" name="CaixaDeTexto 30">
          <a:hlinkClick xmlns:r="http://schemas.openxmlformats.org/officeDocument/2006/relationships" r:id="rId7"/>
          <a:extLst>
            <a:ext uri="{FF2B5EF4-FFF2-40B4-BE49-F238E27FC236}">
              <a16:creationId xmlns:a16="http://schemas.microsoft.com/office/drawing/2014/main" id="{0B36B3C6-2A93-47FE-AC44-44A406AFB571}"/>
            </a:ext>
          </a:extLst>
        </xdr:cNvPr>
        <xdr:cNvSpPr txBox="1"/>
      </xdr:nvSpPr>
      <xdr:spPr>
        <a:xfrm>
          <a:off x="0" y="314536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12</xdr:row>
      <xdr:rowOff>177009</xdr:rowOff>
    </xdr:from>
    <xdr:to>
      <xdr:col>1</xdr:col>
      <xdr:colOff>9387</xdr:colOff>
      <xdr:row>13</xdr:row>
      <xdr:rowOff>225164</xdr:rowOff>
    </xdr:to>
    <xdr:sp macro="" textlink="">
      <xdr:nvSpPr>
        <xdr:cNvPr id="33" name="CaixaDeTexto 31">
          <a:hlinkClick xmlns:r="http://schemas.openxmlformats.org/officeDocument/2006/relationships" r:id="rId8"/>
          <a:extLst>
            <a:ext uri="{FF2B5EF4-FFF2-40B4-BE49-F238E27FC236}">
              <a16:creationId xmlns:a16="http://schemas.microsoft.com/office/drawing/2014/main" id="{2C65D5F0-039A-427A-97DF-A852416C2BED}"/>
            </a:ext>
          </a:extLst>
        </xdr:cNvPr>
        <xdr:cNvSpPr txBox="1"/>
      </xdr:nvSpPr>
      <xdr:spPr>
        <a:xfrm>
          <a:off x="0" y="343006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13</xdr:row>
      <xdr:rowOff>184418</xdr:rowOff>
    </xdr:from>
    <xdr:to>
      <xdr:col>1</xdr:col>
      <xdr:colOff>9387</xdr:colOff>
      <xdr:row>14</xdr:row>
      <xdr:rowOff>200557</xdr:rowOff>
    </xdr:to>
    <xdr:sp macro="" textlink="">
      <xdr:nvSpPr>
        <xdr:cNvPr id="34" name="CaixaDeTexto 32">
          <a:hlinkClick xmlns:r="http://schemas.openxmlformats.org/officeDocument/2006/relationships" r:id="rId9"/>
          <a:extLst>
            <a:ext uri="{FF2B5EF4-FFF2-40B4-BE49-F238E27FC236}">
              <a16:creationId xmlns:a16="http://schemas.microsoft.com/office/drawing/2014/main" id="{0DAB6B08-165C-422B-A44C-0CF6E64A5D2C}"/>
            </a:ext>
          </a:extLst>
        </xdr:cNvPr>
        <xdr:cNvSpPr txBox="1"/>
      </xdr:nvSpPr>
      <xdr:spPr>
        <a:xfrm>
          <a:off x="0" y="371475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14</xdr:row>
      <xdr:rowOff>155049</xdr:rowOff>
    </xdr:from>
    <xdr:to>
      <xdr:col>1</xdr:col>
      <xdr:colOff>9387</xdr:colOff>
      <xdr:row>16</xdr:row>
      <xdr:rowOff>52390</xdr:rowOff>
    </xdr:to>
    <xdr:sp macro="" textlink="">
      <xdr:nvSpPr>
        <xdr:cNvPr id="35" name="CaixaDeTexto 33">
          <a:hlinkClick xmlns:r="http://schemas.openxmlformats.org/officeDocument/2006/relationships" r:id="rId10"/>
          <a:extLst>
            <a:ext uri="{FF2B5EF4-FFF2-40B4-BE49-F238E27FC236}">
              <a16:creationId xmlns:a16="http://schemas.microsoft.com/office/drawing/2014/main" id="{E395AB92-68C9-4183-9BB8-6AB5F94CB37D}"/>
            </a:ext>
          </a:extLst>
        </xdr:cNvPr>
        <xdr:cNvSpPr txBox="1"/>
      </xdr:nvSpPr>
      <xdr:spPr>
        <a:xfrm>
          <a:off x="0" y="399944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16</xdr:row>
      <xdr:rowOff>11115</xdr:rowOff>
    </xdr:from>
    <xdr:to>
      <xdr:col>1</xdr:col>
      <xdr:colOff>9387</xdr:colOff>
      <xdr:row>17</xdr:row>
      <xdr:rowOff>146582</xdr:rowOff>
    </xdr:to>
    <xdr:sp macro="" textlink="">
      <xdr:nvSpPr>
        <xdr:cNvPr id="36" name="CaixaDeTexto 34">
          <a:hlinkClick xmlns:r="http://schemas.openxmlformats.org/officeDocument/2006/relationships" r:id="rId11"/>
          <a:extLst>
            <a:ext uri="{FF2B5EF4-FFF2-40B4-BE49-F238E27FC236}">
              <a16:creationId xmlns:a16="http://schemas.microsoft.com/office/drawing/2014/main" id="{DF897FCF-C558-4703-B54D-0F4A6B7188B6}"/>
            </a:ext>
          </a:extLst>
        </xdr:cNvPr>
        <xdr:cNvSpPr txBox="1"/>
      </xdr:nvSpPr>
      <xdr:spPr>
        <a:xfrm>
          <a:off x="0" y="428413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17</xdr:row>
      <xdr:rowOff>91549</xdr:rowOff>
    </xdr:from>
    <xdr:to>
      <xdr:col>1</xdr:col>
      <xdr:colOff>9387</xdr:colOff>
      <xdr:row>19</xdr:row>
      <xdr:rowOff>50274</xdr:rowOff>
    </xdr:to>
    <xdr:sp macro="" textlink="">
      <xdr:nvSpPr>
        <xdr:cNvPr id="37" name="CaixaDeTexto 35">
          <a:hlinkClick xmlns:r="http://schemas.openxmlformats.org/officeDocument/2006/relationships" r:id="rId12"/>
          <a:extLst>
            <a:ext uri="{FF2B5EF4-FFF2-40B4-BE49-F238E27FC236}">
              <a16:creationId xmlns:a16="http://schemas.microsoft.com/office/drawing/2014/main" id="{CF527B78-D280-4D82-B81C-F346C849354C}"/>
            </a:ext>
          </a:extLst>
        </xdr:cNvPr>
        <xdr:cNvSpPr txBox="1"/>
      </xdr:nvSpPr>
      <xdr:spPr>
        <a:xfrm>
          <a:off x="0" y="456882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18</xdr:row>
      <xdr:rowOff>185741</xdr:rowOff>
    </xdr:from>
    <xdr:to>
      <xdr:col>1</xdr:col>
      <xdr:colOff>9387</xdr:colOff>
      <xdr:row>20</xdr:row>
      <xdr:rowOff>144466</xdr:rowOff>
    </xdr:to>
    <xdr:sp macro="" textlink="">
      <xdr:nvSpPr>
        <xdr:cNvPr id="38" name="CaixaDeTexto 36">
          <a:hlinkClick xmlns:r="http://schemas.openxmlformats.org/officeDocument/2006/relationships" r:id="rId13"/>
          <a:extLst>
            <a:ext uri="{FF2B5EF4-FFF2-40B4-BE49-F238E27FC236}">
              <a16:creationId xmlns:a16="http://schemas.microsoft.com/office/drawing/2014/main" id="{9B9ED557-C709-41DE-A94A-99D02CA5AC3C}"/>
            </a:ext>
          </a:extLst>
        </xdr:cNvPr>
        <xdr:cNvSpPr txBox="1"/>
      </xdr:nvSpPr>
      <xdr:spPr>
        <a:xfrm>
          <a:off x="0" y="485352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21</xdr:row>
      <xdr:rowOff>165633</xdr:rowOff>
    </xdr:from>
    <xdr:to>
      <xdr:col>1</xdr:col>
      <xdr:colOff>9387</xdr:colOff>
      <xdr:row>23</xdr:row>
      <xdr:rowOff>121183</xdr:rowOff>
    </xdr:to>
    <xdr:sp macro="" textlink="">
      <xdr:nvSpPr>
        <xdr:cNvPr id="39" name="CaixaDeTexto 37">
          <a:extLst>
            <a:ext uri="{FF2B5EF4-FFF2-40B4-BE49-F238E27FC236}">
              <a16:creationId xmlns:a16="http://schemas.microsoft.com/office/drawing/2014/main" id="{9DF6C42A-AFFF-462A-BFAE-AEE608535C21}"/>
            </a:ext>
          </a:extLst>
        </xdr:cNvPr>
        <xdr:cNvSpPr txBox="1"/>
      </xdr:nvSpPr>
      <xdr:spPr>
        <a:xfrm>
          <a:off x="0" y="540491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23</xdr:row>
      <xdr:rowOff>69325</xdr:rowOff>
    </xdr:from>
    <xdr:to>
      <xdr:col>1</xdr:col>
      <xdr:colOff>9387</xdr:colOff>
      <xdr:row>25</xdr:row>
      <xdr:rowOff>24875</xdr:rowOff>
    </xdr:to>
    <xdr:sp macro="" textlink="">
      <xdr:nvSpPr>
        <xdr:cNvPr id="40" name="CaixaDeTexto 38">
          <a:hlinkClick xmlns:r="http://schemas.openxmlformats.org/officeDocument/2006/relationships" r:id="rId14"/>
          <a:extLst>
            <a:ext uri="{FF2B5EF4-FFF2-40B4-BE49-F238E27FC236}">
              <a16:creationId xmlns:a16="http://schemas.microsoft.com/office/drawing/2014/main" id="{1E8FE007-0679-4615-B29A-F2986409ED6F}"/>
            </a:ext>
          </a:extLst>
        </xdr:cNvPr>
        <xdr:cNvSpPr txBox="1"/>
      </xdr:nvSpPr>
      <xdr:spPr>
        <a:xfrm>
          <a:off x="0" y="568960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24</xdr:row>
      <xdr:rowOff>163517</xdr:rowOff>
    </xdr:from>
    <xdr:to>
      <xdr:col>1</xdr:col>
      <xdr:colOff>9387</xdr:colOff>
      <xdr:row>26</xdr:row>
      <xdr:rowOff>119067</xdr:rowOff>
    </xdr:to>
    <xdr:sp macro="" textlink="">
      <xdr:nvSpPr>
        <xdr:cNvPr id="41" name="CaixaDeTexto 39">
          <a:hlinkClick xmlns:r="http://schemas.openxmlformats.org/officeDocument/2006/relationships" r:id="rId15"/>
          <a:extLst>
            <a:ext uri="{FF2B5EF4-FFF2-40B4-BE49-F238E27FC236}">
              <a16:creationId xmlns:a16="http://schemas.microsoft.com/office/drawing/2014/main" id="{63F4E369-D3BB-45EC-89A0-C532772FDBAF}"/>
            </a:ext>
          </a:extLst>
        </xdr:cNvPr>
        <xdr:cNvSpPr txBox="1"/>
      </xdr:nvSpPr>
      <xdr:spPr>
        <a:xfrm>
          <a:off x="0" y="597429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26</xdr:row>
      <xdr:rowOff>73559</xdr:rowOff>
    </xdr:from>
    <xdr:to>
      <xdr:col>1</xdr:col>
      <xdr:colOff>9387</xdr:colOff>
      <xdr:row>28</xdr:row>
      <xdr:rowOff>22759</xdr:rowOff>
    </xdr:to>
    <xdr:sp macro="" textlink="">
      <xdr:nvSpPr>
        <xdr:cNvPr id="42" name="CaixaDeTexto 40">
          <a:hlinkClick xmlns:r="http://schemas.openxmlformats.org/officeDocument/2006/relationships" r:id="rId16"/>
          <a:extLst>
            <a:ext uri="{FF2B5EF4-FFF2-40B4-BE49-F238E27FC236}">
              <a16:creationId xmlns:a16="http://schemas.microsoft.com/office/drawing/2014/main" id="{8CF6128A-0E1B-4F7A-BE6C-FAAB592B3CFE}"/>
            </a:ext>
          </a:extLst>
        </xdr:cNvPr>
        <xdr:cNvSpPr txBox="1"/>
      </xdr:nvSpPr>
      <xdr:spPr>
        <a:xfrm>
          <a:off x="0" y="625898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27</xdr:row>
      <xdr:rowOff>167745</xdr:rowOff>
    </xdr:from>
    <xdr:to>
      <xdr:col>1</xdr:col>
      <xdr:colOff>9387</xdr:colOff>
      <xdr:row>29</xdr:row>
      <xdr:rowOff>116945</xdr:rowOff>
    </xdr:to>
    <xdr:sp macro="" textlink="">
      <xdr:nvSpPr>
        <xdr:cNvPr id="43" name="CaixaDeTexto 41">
          <a:hlinkClick xmlns:r="http://schemas.openxmlformats.org/officeDocument/2006/relationships" r:id="rId17"/>
          <a:extLst>
            <a:ext uri="{FF2B5EF4-FFF2-40B4-BE49-F238E27FC236}">
              <a16:creationId xmlns:a16="http://schemas.microsoft.com/office/drawing/2014/main" id="{21DC6EBA-5F7E-47F1-BF88-9319F7B1BB10}"/>
            </a:ext>
          </a:extLst>
        </xdr:cNvPr>
        <xdr:cNvSpPr txBox="1"/>
      </xdr:nvSpPr>
      <xdr:spPr>
        <a:xfrm>
          <a:off x="0" y="654367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1</xdr:row>
      <xdr:rowOff>349250</xdr:rowOff>
    </xdr:to>
    <xdr:pic>
      <xdr:nvPicPr>
        <xdr:cNvPr id="2" name="Imagem 2">
          <a:extLst>
            <a:ext uri="{FF2B5EF4-FFF2-40B4-BE49-F238E27FC236}">
              <a16:creationId xmlns:a16="http://schemas.microsoft.com/office/drawing/2014/main" id="{B8B0E125-3142-4A13-A19B-DF6B346D7159}"/>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2</xdr:row>
      <xdr:rowOff>158750</xdr:rowOff>
    </xdr:from>
    <xdr:to>
      <xdr:col>1</xdr:col>
      <xdr:colOff>27644</xdr:colOff>
      <xdr:row>3</xdr:row>
      <xdr:rowOff>190500</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70AEB00A-B45D-41CA-9E2C-227D75FC3F1E}"/>
            </a:ext>
          </a:extLst>
        </xdr:cNvPr>
        <xdr:cNvSpPr txBox="1"/>
      </xdr:nvSpPr>
      <xdr:spPr>
        <a:xfrm>
          <a:off x="0" y="733425"/>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3</xdr:row>
      <xdr:rowOff>335492</xdr:rowOff>
    </xdr:from>
    <xdr:to>
      <xdr:col>1</xdr:col>
      <xdr:colOff>27644</xdr:colOff>
      <xdr:row>4</xdr:row>
      <xdr:rowOff>297392</xdr:rowOff>
    </xdr:to>
    <xdr:sp macro="" textlink="">
      <xdr:nvSpPr>
        <xdr:cNvPr id="23" name="CaixaDeTexto 4">
          <a:extLst>
            <a:ext uri="{FF2B5EF4-FFF2-40B4-BE49-F238E27FC236}">
              <a16:creationId xmlns:a16="http://schemas.microsoft.com/office/drawing/2014/main" id="{7A77BBBC-48A6-44C4-8881-67350F5276A0}"/>
            </a:ext>
          </a:extLst>
        </xdr:cNvPr>
        <xdr:cNvSpPr txBox="1"/>
      </xdr:nvSpPr>
      <xdr:spPr>
        <a:xfrm>
          <a:off x="0" y="1213380"/>
          <a:ext cx="3132000" cy="33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4</xdr:row>
      <xdr:rowOff>245534</xdr:rowOff>
    </xdr:from>
    <xdr:to>
      <xdr:col>1</xdr:col>
      <xdr:colOff>27644</xdr:colOff>
      <xdr:row>5</xdr:row>
      <xdr:rowOff>207434</xdr:rowOff>
    </xdr:to>
    <xdr:sp macro="" textlink="">
      <xdr:nvSpPr>
        <xdr:cNvPr id="28" name="CaixaDeTexto 5">
          <a:hlinkClick xmlns:r="http://schemas.openxmlformats.org/officeDocument/2006/relationships" r:id="rId3"/>
          <a:extLst>
            <a:ext uri="{FF2B5EF4-FFF2-40B4-BE49-F238E27FC236}">
              <a16:creationId xmlns:a16="http://schemas.microsoft.com/office/drawing/2014/main" id="{907AACD6-F298-4ADE-AA7E-2B0CFCA776D3}"/>
            </a:ext>
          </a:extLst>
        </xdr:cNvPr>
        <xdr:cNvSpPr txBox="1"/>
      </xdr:nvSpPr>
      <xdr:spPr>
        <a:xfrm>
          <a:off x="0" y="1495690"/>
          <a:ext cx="3132000" cy="33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5</xdr:row>
      <xdr:rowOff>161926</xdr:rowOff>
    </xdr:from>
    <xdr:to>
      <xdr:col>1</xdr:col>
      <xdr:colOff>27644</xdr:colOff>
      <xdr:row>6</xdr:row>
      <xdr:rowOff>28576</xdr:rowOff>
    </xdr:to>
    <xdr:sp macro="" textlink="">
      <xdr:nvSpPr>
        <xdr:cNvPr id="27" name="CaixaDeTexto 6">
          <a:hlinkClick xmlns:r="http://schemas.openxmlformats.org/officeDocument/2006/relationships" r:id="rId4"/>
          <a:extLst>
            <a:ext uri="{FF2B5EF4-FFF2-40B4-BE49-F238E27FC236}">
              <a16:creationId xmlns:a16="http://schemas.microsoft.com/office/drawing/2014/main" id="{0FDDBAFF-AAA9-4656-BCC5-701586B49811}"/>
            </a:ext>
          </a:extLst>
        </xdr:cNvPr>
        <xdr:cNvSpPr txBox="1"/>
      </xdr:nvSpPr>
      <xdr:spPr>
        <a:xfrm>
          <a:off x="0" y="1778001"/>
          <a:ext cx="3132000" cy="33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Health, </a:t>
          </a:r>
          <a:r>
            <a:rPr lang="en-US" sz="1100" b="1" u="none" baseline="0">
              <a:solidFill>
                <a:srgbClr val="17D4E8"/>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5</xdr:row>
      <xdr:rowOff>446618</xdr:rowOff>
    </xdr:from>
    <xdr:to>
      <xdr:col>1</xdr:col>
      <xdr:colOff>27644</xdr:colOff>
      <xdr:row>6</xdr:row>
      <xdr:rowOff>313268</xdr:rowOff>
    </xdr:to>
    <xdr:sp macro="" textlink="">
      <xdr:nvSpPr>
        <xdr:cNvPr id="26" name="CaixaDeTexto 7">
          <a:hlinkClick xmlns:r="http://schemas.openxmlformats.org/officeDocument/2006/relationships" r:id="rId5"/>
          <a:extLst>
            <a:ext uri="{FF2B5EF4-FFF2-40B4-BE49-F238E27FC236}">
              <a16:creationId xmlns:a16="http://schemas.microsoft.com/office/drawing/2014/main" id="{C6D99E48-9C71-4D5B-85A3-6D56FFF94837}"/>
            </a:ext>
          </a:extLst>
        </xdr:cNvPr>
        <xdr:cNvSpPr txBox="1"/>
      </xdr:nvSpPr>
      <xdr:spPr>
        <a:xfrm>
          <a:off x="0" y="2062693"/>
          <a:ext cx="3132000" cy="33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6</xdr:row>
      <xdr:rowOff>258235</xdr:rowOff>
    </xdr:from>
    <xdr:to>
      <xdr:col>1</xdr:col>
      <xdr:colOff>27644</xdr:colOff>
      <xdr:row>7</xdr:row>
      <xdr:rowOff>124885</xdr:rowOff>
    </xdr:to>
    <xdr:sp macro="" textlink="">
      <xdr:nvSpPr>
        <xdr:cNvPr id="25" name="CaixaDeTexto 8">
          <a:hlinkClick xmlns:r="http://schemas.openxmlformats.org/officeDocument/2006/relationships" r:id="rId6"/>
          <a:extLst>
            <a:ext uri="{FF2B5EF4-FFF2-40B4-BE49-F238E27FC236}">
              <a16:creationId xmlns:a16="http://schemas.microsoft.com/office/drawing/2014/main" id="{39EBFA12-1D3A-4119-901B-807F46FC624F}"/>
            </a:ext>
          </a:extLst>
        </xdr:cNvPr>
        <xdr:cNvSpPr txBox="1"/>
      </xdr:nvSpPr>
      <xdr:spPr>
        <a:xfrm>
          <a:off x="0" y="2345004"/>
          <a:ext cx="3132000" cy="33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7</xdr:row>
      <xdr:rowOff>311152</xdr:rowOff>
    </xdr:from>
    <xdr:to>
      <xdr:col>1</xdr:col>
      <xdr:colOff>27644</xdr:colOff>
      <xdr:row>7</xdr:row>
      <xdr:rowOff>638177</xdr:rowOff>
    </xdr:to>
    <xdr:sp macro="" textlink="">
      <xdr:nvSpPr>
        <xdr:cNvPr id="10" name="CaixaDeTexto 9">
          <a:extLst>
            <a:ext uri="{FF2B5EF4-FFF2-40B4-BE49-F238E27FC236}">
              <a16:creationId xmlns:a16="http://schemas.microsoft.com/office/drawing/2014/main" id="{1F85E08B-011F-4713-AD6A-C75B6AF6CE94}"/>
            </a:ext>
          </a:extLst>
        </xdr:cNvPr>
        <xdr:cNvSpPr txBox="1"/>
      </xdr:nvSpPr>
      <xdr:spPr>
        <a:xfrm>
          <a:off x="0" y="285591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7</xdr:row>
      <xdr:rowOff>592669</xdr:rowOff>
    </xdr:from>
    <xdr:to>
      <xdr:col>1</xdr:col>
      <xdr:colOff>27644</xdr:colOff>
      <xdr:row>8</xdr:row>
      <xdr:rowOff>198969</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D14F7472-4482-4D99-9CDA-2314579BDFD2}"/>
            </a:ext>
          </a:extLst>
        </xdr:cNvPr>
        <xdr:cNvSpPr txBox="1"/>
      </xdr:nvSpPr>
      <xdr:spPr>
        <a:xfrm>
          <a:off x="0" y="3140607"/>
          <a:ext cx="3132000" cy="335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8</xdr:row>
      <xdr:rowOff>153461</xdr:rowOff>
    </xdr:from>
    <xdr:to>
      <xdr:col>1</xdr:col>
      <xdr:colOff>27644</xdr:colOff>
      <xdr:row>9</xdr:row>
      <xdr:rowOff>229661</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7E83FB2B-61DD-45BB-9B30-BEC743A6F99F}"/>
            </a:ext>
          </a:extLst>
        </xdr:cNvPr>
        <xdr:cNvSpPr txBox="1"/>
      </xdr:nvSpPr>
      <xdr:spPr>
        <a:xfrm>
          <a:off x="0" y="3427680"/>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9</xdr:row>
      <xdr:rowOff>177803</xdr:rowOff>
    </xdr:from>
    <xdr:to>
      <xdr:col>1</xdr:col>
      <xdr:colOff>27644</xdr:colOff>
      <xdr:row>10</xdr:row>
      <xdr:rowOff>73821</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9EEE98AB-62B6-43C2-82C9-346F9EE00D37}"/>
            </a:ext>
          </a:extLst>
        </xdr:cNvPr>
        <xdr:cNvSpPr txBox="1"/>
      </xdr:nvSpPr>
      <xdr:spPr>
        <a:xfrm>
          <a:off x="0" y="371713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10</xdr:row>
      <xdr:rowOff>28313</xdr:rowOff>
    </xdr:from>
    <xdr:to>
      <xdr:col>1</xdr:col>
      <xdr:colOff>27644</xdr:colOff>
      <xdr:row>10</xdr:row>
      <xdr:rowOff>363276</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190F72F0-25E6-4807-8BFC-75C73910654F}"/>
            </a:ext>
          </a:extLst>
        </xdr:cNvPr>
        <xdr:cNvSpPr txBox="1"/>
      </xdr:nvSpPr>
      <xdr:spPr>
        <a:xfrm>
          <a:off x="0" y="4001826"/>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10</xdr:row>
      <xdr:rowOff>313005</xdr:rowOff>
    </xdr:from>
    <xdr:to>
      <xdr:col>1</xdr:col>
      <xdr:colOff>27644</xdr:colOff>
      <xdr:row>10</xdr:row>
      <xdr:rowOff>647968</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E060B0EF-D7A7-4984-89FC-BF8B7AFB1863}"/>
            </a:ext>
          </a:extLst>
        </xdr:cNvPr>
        <xdr:cNvSpPr txBox="1"/>
      </xdr:nvSpPr>
      <xdr:spPr>
        <a:xfrm>
          <a:off x="0" y="4286518"/>
          <a:ext cx="3132000" cy="33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10</xdr:row>
      <xdr:rowOff>602460</xdr:rowOff>
    </xdr:from>
    <xdr:to>
      <xdr:col>1</xdr:col>
      <xdr:colOff>27644</xdr:colOff>
      <xdr:row>10</xdr:row>
      <xdr:rowOff>932660</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6A461045-7E94-44DC-8E30-27159CAED44C}"/>
            </a:ext>
          </a:extLst>
        </xdr:cNvPr>
        <xdr:cNvSpPr txBox="1"/>
      </xdr:nvSpPr>
      <xdr:spPr>
        <a:xfrm>
          <a:off x="0" y="457597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10</xdr:row>
      <xdr:rowOff>887152</xdr:rowOff>
    </xdr:from>
    <xdr:to>
      <xdr:col>1</xdr:col>
      <xdr:colOff>27644</xdr:colOff>
      <xdr:row>10</xdr:row>
      <xdr:rowOff>1217352</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12822AA7-C7D3-4002-9C22-2F165AE7DF8A}"/>
            </a:ext>
          </a:extLst>
        </xdr:cNvPr>
        <xdr:cNvSpPr txBox="1"/>
      </xdr:nvSpPr>
      <xdr:spPr>
        <a:xfrm>
          <a:off x="0" y="486066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10</xdr:row>
      <xdr:rowOff>1438544</xdr:rowOff>
    </xdr:from>
    <xdr:to>
      <xdr:col>1</xdr:col>
      <xdr:colOff>27644</xdr:colOff>
      <xdr:row>10</xdr:row>
      <xdr:rowOff>1768744</xdr:rowOff>
    </xdr:to>
    <xdr:sp macro="" textlink="">
      <xdr:nvSpPr>
        <xdr:cNvPr id="18" name="CaixaDeTexto 17">
          <a:extLst>
            <a:ext uri="{FF2B5EF4-FFF2-40B4-BE49-F238E27FC236}">
              <a16:creationId xmlns:a16="http://schemas.microsoft.com/office/drawing/2014/main" id="{A77C1FF2-C018-4093-BD5C-1ACE330F357B}"/>
            </a:ext>
          </a:extLst>
        </xdr:cNvPr>
        <xdr:cNvSpPr txBox="1"/>
      </xdr:nvSpPr>
      <xdr:spPr>
        <a:xfrm>
          <a:off x="0" y="541205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10</xdr:row>
      <xdr:rowOff>1723236</xdr:rowOff>
    </xdr:from>
    <xdr:to>
      <xdr:col>1</xdr:col>
      <xdr:colOff>27644</xdr:colOff>
      <xdr:row>10</xdr:row>
      <xdr:rowOff>2050261</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D1CF573D-6914-4438-88AD-AA9FC631AA5E}"/>
            </a:ext>
          </a:extLst>
        </xdr:cNvPr>
        <xdr:cNvSpPr txBox="1"/>
      </xdr:nvSpPr>
      <xdr:spPr>
        <a:xfrm>
          <a:off x="0" y="569674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10</xdr:row>
      <xdr:rowOff>2007928</xdr:rowOff>
    </xdr:from>
    <xdr:to>
      <xdr:col>1</xdr:col>
      <xdr:colOff>27644</xdr:colOff>
      <xdr:row>10</xdr:row>
      <xdr:rowOff>2334953</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E5DCD1BB-5016-4008-A3DB-33A8E1A0A187}"/>
            </a:ext>
          </a:extLst>
        </xdr:cNvPr>
        <xdr:cNvSpPr txBox="1"/>
      </xdr:nvSpPr>
      <xdr:spPr>
        <a:xfrm>
          <a:off x="0" y="598144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10</xdr:row>
      <xdr:rowOff>2292620</xdr:rowOff>
    </xdr:from>
    <xdr:to>
      <xdr:col>1</xdr:col>
      <xdr:colOff>27644</xdr:colOff>
      <xdr:row>10</xdr:row>
      <xdr:rowOff>2619645</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692FF979-DA53-4625-8BE5-5E5181FC8D09}"/>
            </a:ext>
          </a:extLst>
        </xdr:cNvPr>
        <xdr:cNvSpPr txBox="1"/>
      </xdr:nvSpPr>
      <xdr:spPr>
        <a:xfrm>
          <a:off x="0" y="626613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10</xdr:row>
      <xdr:rowOff>2574131</xdr:rowOff>
    </xdr:from>
    <xdr:to>
      <xdr:col>1</xdr:col>
      <xdr:colOff>27644</xdr:colOff>
      <xdr:row>10</xdr:row>
      <xdr:rowOff>2904331</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5AA1BEDC-14B3-49EF-B000-7EE16077BEF1}"/>
            </a:ext>
          </a:extLst>
        </xdr:cNvPr>
        <xdr:cNvSpPr txBox="1"/>
      </xdr:nvSpPr>
      <xdr:spPr>
        <a:xfrm>
          <a:off x="0" y="655081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555DE1A3-4B35-4BE3-82B2-740BF765D393}"/>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1</xdr:colOff>
      <xdr:row>3</xdr:row>
      <xdr:rowOff>63500</xdr:rowOff>
    </xdr:from>
    <xdr:to>
      <xdr:col>1</xdr:col>
      <xdr:colOff>657</xdr:colOff>
      <xdr:row>4</xdr:row>
      <xdr:rowOff>114300</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087D65DB-446D-4624-8DC6-BFB6FBACBD33}"/>
            </a:ext>
          </a:extLst>
        </xdr:cNvPr>
        <xdr:cNvSpPr txBox="1"/>
      </xdr:nvSpPr>
      <xdr:spPr>
        <a:xfrm>
          <a:off x="1" y="733425"/>
          <a:ext cx="313200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5</xdr:row>
      <xdr:rowOff>30692</xdr:rowOff>
    </xdr:from>
    <xdr:to>
      <xdr:col>1</xdr:col>
      <xdr:colOff>656</xdr:colOff>
      <xdr:row>6</xdr:row>
      <xdr:rowOff>94192</xdr:rowOff>
    </xdr:to>
    <xdr:sp macro="" textlink="">
      <xdr:nvSpPr>
        <xdr:cNvPr id="23" name="CaixaDeTexto 4">
          <a:extLst>
            <a:ext uri="{FF2B5EF4-FFF2-40B4-BE49-F238E27FC236}">
              <a16:creationId xmlns:a16="http://schemas.microsoft.com/office/drawing/2014/main" id="{BE470002-4F1C-4828-9D8A-EC0F9522758B}"/>
            </a:ext>
          </a:extLst>
        </xdr:cNvPr>
        <xdr:cNvSpPr txBox="1"/>
      </xdr:nvSpPr>
      <xdr:spPr>
        <a:xfrm>
          <a:off x="0" y="1218142"/>
          <a:ext cx="3132000" cy="328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6</xdr:row>
      <xdr:rowOff>48684</xdr:rowOff>
    </xdr:from>
    <xdr:to>
      <xdr:col>1</xdr:col>
      <xdr:colOff>656</xdr:colOff>
      <xdr:row>6</xdr:row>
      <xdr:rowOff>378884</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DAD559A5-8F21-426D-909E-B51F3FDCD120}"/>
            </a:ext>
          </a:extLst>
        </xdr:cNvPr>
        <xdr:cNvSpPr txBox="1"/>
      </xdr:nvSpPr>
      <xdr:spPr>
        <a:xfrm>
          <a:off x="0" y="149807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6</xdr:row>
      <xdr:rowOff>333376</xdr:rowOff>
    </xdr:from>
    <xdr:to>
      <xdr:col>1</xdr:col>
      <xdr:colOff>656</xdr:colOff>
      <xdr:row>7</xdr:row>
      <xdr:rowOff>282576</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CCD87634-9B62-4073-851F-16E1382A5699}"/>
            </a:ext>
          </a:extLst>
        </xdr:cNvPr>
        <xdr:cNvSpPr txBox="1"/>
      </xdr:nvSpPr>
      <xdr:spPr>
        <a:xfrm>
          <a:off x="0" y="178276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7</xdr:row>
      <xdr:rowOff>237068</xdr:rowOff>
    </xdr:from>
    <xdr:to>
      <xdr:col>1</xdr:col>
      <xdr:colOff>656</xdr:colOff>
      <xdr:row>8</xdr:row>
      <xdr:rowOff>183093</xdr:rowOff>
    </xdr:to>
    <xdr:sp macro="" textlink="">
      <xdr:nvSpPr>
        <xdr:cNvPr id="24" name="CaixaDeTexto 7">
          <a:hlinkClick xmlns:r="http://schemas.openxmlformats.org/officeDocument/2006/relationships" r:id="rId5"/>
          <a:extLst>
            <a:ext uri="{FF2B5EF4-FFF2-40B4-BE49-F238E27FC236}">
              <a16:creationId xmlns:a16="http://schemas.microsoft.com/office/drawing/2014/main" id="{2223A6B6-B761-44D6-A216-1F1438B33C06}"/>
            </a:ext>
          </a:extLst>
        </xdr:cNvPr>
        <xdr:cNvSpPr txBox="1"/>
      </xdr:nvSpPr>
      <xdr:spPr>
        <a:xfrm>
          <a:off x="0" y="206745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8</xdr:row>
      <xdr:rowOff>140760</xdr:rowOff>
    </xdr:from>
    <xdr:to>
      <xdr:col>1</xdr:col>
      <xdr:colOff>656</xdr:colOff>
      <xdr:row>9</xdr:row>
      <xdr:rowOff>86785</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120F68F3-F815-45C6-B0C3-0818935ED324}"/>
            </a:ext>
          </a:extLst>
        </xdr:cNvPr>
        <xdr:cNvSpPr txBox="1"/>
      </xdr:nvSpPr>
      <xdr:spPr>
        <a:xfrm>
          <a:off x="0" y="235214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9</xdr:row>
      <xdr:rowOff>273052</xdr:rowOff>
    </xdr:from>
    <xdr:to>
      <xdr:col>1</xdr:col>
      <xdr:colOff>656</xdr:colOff>
      <xdr:row>10</xdr:row>
      <xdr:rowOff>28577</xdr:rowOff>
    </xdr:to>
    <xdr:sp macro="" textlink="">
      <xdr:nvSpPr>
        <xdr:cNvPr id="10" name="CaixaDeTexto 9">
          <a:extLst>
            <a:ext uri="{FF2B5EF4-FFF2-40B4-BE49-F238E27FC236}">
              <a16:creationId xmlns:a16="http://schemas.microsoft.com/office/drawing/2014/main" id="{470453EE-866D-4AA4-847F-386FDC71C329}"/>
            </a:ext>
          </a:extLst>
        </xdr:cNvPr>
        <xdr:cNvSpPr txBox="1"/>
      </xdr:nvSpPr>
      <xdr:spPr>
        <a:xfrm>
          <a:off x="0" y="286544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9</xdr:row>
      <xdr:rowOff>554569</xdr:rowOff>
    </xdr:from>
    <xdr:to>
      <xdr:col>1</xdr:col>
      <xdr:colOff>656</xdr:colOff>
      <xdr:row>10</xdr:row>
      <xdr:rowOff>313269</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E8AB49BC-62EF-435B-BF01-D66030A3E9FC}"/>
            </a:ext>
          </a:extLst>
        </xdr:cNvPr>
        <xdr:cNvSpPr txBox="1"/>
      </xdr:nvSpPr>
      <xdr:spPr>
        <a:xfrm>
          <a:off x="0" y="315013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0</xdr:colOff>
      <xdr:row>10</xdr:row>
      <xdr:rowOff>267761</xdr:rowOff>
    </xdr:from>
    <xdr:to>
      <xdr:col>1</xdr:col>
      <xdr:colOff>656</xdr:colOff>
      <xdr:row>11</xdr:row>
      <xdr:rowOff>83611</xdr:rowOff>
    </xdr:to>
    <xdr:sp macro="" textlink="">
      <xdr:nvSpPr>
        <xdr:cNvPr id="12" name="CaixaDeTexto 11">
          <a:hlinkClick xmlns:r="http://schemas.openxmlformats.org/officeDocument/2006/relationships" r:id="rId8"/>
          <a:extLst>
            <a:ext uri="{FF2B5EF4-FFF2-40B4-BE49-F238E27FC236}">
              <a16:creationId xmlns:a16="http://schemas.microsoft.com/office/drawing/2014/main" id="{A86C54A3-FA07-47C3-AA73-625DBA6A4E3A}"/>
            </a:ext>
          </a:extLst>
        </xdr:cNvPr>
        <xdr:cNvSpPr txBox="1"/>
      </xdr:nvSpPr>
      <xdr:spPr>
        <a:xfrm>
          <a:off x="0" y="3434824"/>
          <a:ext cx="3132000" cy="33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11</xdr:row>
      <xdr:rowOff>38103</xdr:rowOff>
    </xdr:from>
    <xdr:to>
      <xdr:col>1</xdr:col>
      <xdr:colOff>656</xdr:colOff>
      <xdr:row>11</xdr:row>
      <xdr:rowOff>368303</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20ED7ED3-5B4E-466C-BA9C-E9F060DED586}"/>
            </a:ext>
          </a:extLst>
        </xdr:cNvPr>
        <xdr:cNvSpPr txBox="1"/>
      </xdr:nvSpPr>
      <xdr:spPr>
        <a:xfrm>
          <a:off x="0" y="371713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11</xdr:row>
      <xdr:rowOff>322795</xdr:rowOff>
    </xdr:from>
    <xdr:to>
      <xdr:col>1</xdr:col>
      <xdr:colOff>656</xdr:colOff>
      <xdr:row>12</xdr:row>
      <xdr:rowOff>278345</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91E35082-50C8-4349-982D-38C5657872C0}"/>
            </a:ext>
          </a:extLst>
        </xdr:cNvPr>
        <xdr:cNvSpPr txBox="1"/>
      </xdr:nvSpPr>
      <xdr:spPr>
        <a:xfrm>
          <a:off x="0" y="400182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12</xdr:row>
      <xdr:rowOff>226487</xdr:rowOff>
    </xdr:from>
    <xdr:to>
      <xdr:col>1</xdr:col>
      <xdr:colOff>656</xdr:colOff>
      <xdr:row>13</xdr:row>
      <xdr:rowOff>277287</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1D680836-1F6C-4BAA-ADC9-67AA687F7D89}"/>
            </a:ext>
          </a:extLst>
        </xdr:cNvPr>
        <xdr:cNvSpPr txBox="1"/>
      </xdr:nvSpPr>
      <xdr:spPr>
        <a:xfrm>
          <a:off x="0" y="428651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13</xdr:row>
      <xdr:rowOff>225429</xdr:rowOff>
    </xdr:from>
    <xdr:to>
      <xdr:col>1</xdr:col>
      <xdr:colOff>656</xdr:colOff>
      <xdr:row>14</xdr:row>
      <xdr:rowOff>276229</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EBA50644-3109-46B2-9F38-CB411E971A97}"/>
            </a:ext>
          </a:extLst>
        </xdr:cNvPr>
        <xdr:cNvSpPr txBox="1"/>
      </xdr:nvSpPr>
      <xdr:spPr>
        <a:xfrm>
          <a:off x="0" y="457121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14</xdr:row>
      <xdr:rowOff>221196</xdr:rowOff>
    </xdr:from>
    <xdr:to>
      <xdr:col>1</xdr:col>
      <xdr:colOff>656</xdr:colOff>
      <xdr:row>14</xdr:row>
      <xdr:rowOff>560921</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D344EF47-640D-4E14-A995-CAB21AEAD2CF}"/>
            </a:ext>
          </a:extLst>
        </xdr:cNvPr>
        <xdr:cNvSpPr txBox="1"/>
      </xdr:nvSpPr>
      <xdr:spPr>
        <a:xfrm>
          <a:off x="0" y="485590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15</xdr:row>
      <xdr:rowOff>201088</xdr:rowOff>
    </xdr:from>
    <xdr:to>
      <xdr:col>1</xdr:col>
      <xdr:colOff>656</xdr:colOff>
      <xdr:row>15</xdr:row>
      <xdr:rowOff>540813</xdr:rowOff>
    </xdr:to>
    <xdr:sp macro="" textlink="">
      <xdr:nvSpPr>
        <xdr:cNvPr id="18" name="CaixaDeTexto 17">
          <a:extLst>
            <a:ext uri="{FF2B5EF4-FFF2-40B4-BE49-F238E27FC236}">
              <a16:creationId xmlns:a16="http://schemas.microsoft.com/office/drawing/2014/main" id="{23160D57-2773-42BE-8602-7589010003EB}"/>
            </a:ext>
          </a:extLst>
        </xdr:cNvPr>
        <xdr:cNvSpPr txBox="1"/>
      </xdr:nvSpPr>
      <xdr:spPr>
        <a:xfrm>
          <a:off x="0" y="540729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15</xdr:row>
      <xdr:rowOff>485780</xdr:rowOff>
    </xdr:from>
    <xdr:to>
      <xdr:col>1</xdr:col>
      <xdr:colOff>656</xdr:colOff>
      <xdr:row>16</xdr:row>
      <xdr:rowOff>254005</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B9700624-FD05-461F-BA05-B96AF8710DD1}"/>
            </a:ext>
          </a:extLst>
        </xdr:cNvPr>
        <xdr:cNvSpPr txBox="1"/>
      </xdr:nvSpPr>
      <xdr:spPr>
        <a:xfrm>
          <a:off x="0" y="569198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16</xdr:row>
      <xdr:rowOff>198972</xdr:rowOff>
    </xdr:from>
    <xdr:to>
      <xdr:col>1</xdr:col>
      <xdr:colOff>656</xdr:colOff>
      <xdr:row>16</xdr:row>
      <xdr:rowOff>535522</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1BF5ED22-99EA-42D9-A53F-884BA310E283}"/>
            </a:ext>
          </a:extLst>
        </xdr:cNvPr>
        <xdr:cNvSpPr txBox="1"/>
      </xdr:nvSpPr>
      <xdr:spPr>
        <a:xfrm>
          <a:off x="0" y="597667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16</xdr:row>
      <xdr:rowOff>483664</xdr:rowOff>
    </xdr:from>
    <xdr:to>
      <xdr:col>1</xdr:col>
      <xdr:colOff>656</xdr:colOff>
      <xdr:row>16</xdr:row>
      <xdr:rowOff>820214</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13B9A096-434B-4539-9605-0D4F4216F8B4}"/>
            </a:ext>
          </a:extLst>
        </xdr:cNvPr>
        <xdr:cNvSpPr txBox="1"/>
      </xdr:nvSpPr>
      <xdr:spPr>
        <a:xfrm>
          <a:off x="0" y="626137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16</xdr:row>
      <xdr:rowOff>768350</xdr:rowOff>
    </xdr:from>
    <xdr:to>
      <xdr:col>1</xdr:col>
      <xdr:colOff>656</xdr:colOff>
      <xdr:row>17</xdr:row>
      <xdr:rowOff>21431</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028F467D-F2E7-4B89-80F8-6618550D6B72}"/>
            </a:ext>
          </a:extLst>
        </xdr:cNvPr>
        <xdr:cNvSpPr txBox="1"/>
      </xdr:nvSpPr>
      <xdr:spPr>
        <a:xfrm>
          <a:off x="0" y="654605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xdr:colOff>
      <xdr:row>2</xdr:row>
      <xdr:rowOff>330200</xdr:rowOff>
    </xdr:from>
    <xdr:to>
      <xdr:col>0</xdr:col>
      <xdr:colOff>3135176</xdr:colOff>
      <xdr:row>3</xdr:row>
      <xdr:rowOff>277019</xdr:rowOff>
    </xdr:to>
    <xdr:sp macro="" textlink="">
      <xdr:nvSpPr>
        <xdr:cNvPr id="35" name="CaixaDeTexto 34">
          <a:hlinkClick xmlns:r="http://schemas.openxmlformats.org/officeDocument/2006/relationships" r:id="rId1"/>
          <a:extLst>
            <a:ext uri="{FF2B5EF4-FFF2-40B4-BE49-F238E27FC236}">
              <a16:creationId xmlns:a16="http://schemas.microsoft.com/office/drawing/2014/main" id="{150610FF-EEEB-49B8-A245-25A01217DABC}"/>
            </a:ext>
          </a:extLst>
        </xdr:cNvPr>
        <xdr:cNvSpPr txBox="1"/>
      </xdr:nvSpPr>
      <xdr:spPr>
        <a:xfrm>
          <a:off x="1" y="750094"/>
          <a:ext cx="313200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fPrintsWithSheet="0"/>
  </xdr:twoCellAnchor>
  <xdr:twoCellAnchor editAs="absolute">
    <xdr:from>
      <xdr:col>0</xdr:col>
      <xdr:colOff>0</xdr:colOff>
      <xdr:row>3</xdr:row>
      <xdr:rowOff>445823</xdr:rowOff>
    </xdr:from>
    <xdr:to>
      <xdr:col>0</xdr:col>
      <xdr:colOff>3135175</xdr:colOff>
      <xdr:row>4</xdr:row>
      <xdr:rowOff>229924</xdr:rowOff>
    </xdr:to>
    <xdr:sp macro="" textlink="">
      <xdr:nvSpPr>
        <xdr:cNvPr id="36" name="CaixaDeTexto 4">
          <a:extLst>
            <a:ext uri="{FF2B5EF4-FFF2-40B4-BE49-F238E27FC236}">
              <a16:creationId xmlns:a16="http://schemas.microsoft.com/office/drawing/2014/main" id="{744AEA9E-4A5A-48E7-B83B-28E3A81BA9B8}"/>
            </a:ext>
          </a:extLst>
        </xdr:cNvPr>
        <xdr:cNvSpPr txBox="1"/>
      </xdr:nvSpPr>
      <xdr:spPr>
        <a:xfrm>
          <a:off x="0" y="1234811"/>
          <a:ext cx="3132000" cy="328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fPrintsWithSheet="0"/>
  </xdr:twoCellAnchor>
  <xdr:twoCellAnchor editAs="absolute">
    <xdr:from>
      <xdr:col>0</xdr:col>
      <xdr:colOff>0</xdr:colOff>
      <xdr:row>4</xdr:row>
      <xdr:rowOff>178066</xdr:rowOff>
    </xdr:from>
    <xdr:to>
      <xdr:col>0</xdr:col>
      <xdr:colOff>3135175</xdr:colOff>
      <xdr:row>4</xdr:row>
      <xdr:rowOff>514616</xdr:rowOff>
    </xdr:to>
    <xdr:sp macro="" textlink="">
      <xdr:nvSpPr>
        <xdr:cNvPr id="37" name="CaixaDeTexto 36">
          <a:hlinkClick xmlns:r="http://schemas.openxmlformats.org/officeDocument/2006/relationships" r:id="rId2"/>
          <a:extLst>
            <a:ext uri="{FF2B5EF4-FFF2-40B4-BE49-F238E27FC236}">
              <a16:creationId xmlns:a16="http://schemas.microsoft.com/office/drawing/2014/main" id="{3DC4C530-5D37-4E61-A304-913C9596B33D}"/>
            </a:ext>
          </a:extLst>
        </xdr:cNvPr>
        <xdr:cNvSpPr txBox="1"/>
      </xdr:nvSpPr>
      <xdr:spPr>
        <a:xfrm>
          <a:off x="0" y="151474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fPrintsWithSheet="0"/>
  </xdr:twoCellAnchor>
  <xdr:twoCellAnchor editAs="absolute">
    <xdr:from>
      <xdr:col>0</xdr:col>
      <xdr:colOff>0</xdr:colOff>
      <xdr:row>4</xdr:row>
      <xdr:rowOff>469108</xdr:rowOff>
    </xdr:from>
    <xdr:to>
      <xdr:col>0</xdr:col>
      <xdr:colOff>3135175</xdr:colOff>
      <xdr:row>4</xdr:row>
      <xdr:rowOff>799308</xdr:rowOff>
    </xdr:to>
    <xdr:sp macro="" textlink="">
      <xdr:nvSpPr>
        <xdr:cNvPr id="38" name="CaixaDeTexto 37">
          <a:hlinkClick xmlns:r="http://schemas.openxmlformats.org/officeDocument/2006/relationships" r:id="rId3"/>
          <a:extLst>
            <a:ext uri="{FF2B5EF4-FFF2-40B4-BE49-F238E27FC236}">
              <a16:creationId xmlns:a16="http://schemas.microsoft.com/office/drawing/2014/main" id="{C32FA655-AABE-4A01-A621-1E63ED54D2AB}"/>
            </a:ext>
          </a:extLst>
        </xdr:cNvPr>
        <xdr:cNvSpPr txBox="1"/>
      </xdr:nvSpPr>
      <xdr:spPr>
        <a:xfrm>
          <a:off x="0" y="179943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fPrintsWithSheet="0"/>
  </xdr:twoCellAnchor>
  <xdr:twoCellAnchor editAs="absolute">
    <xdr:from>
      <xdr:col>0</xdr:col>
      <xdr:colOff>0</xdr:colOff>
      <xdr:row>4</xdr:row>
      <xdr:rowOff>753800</xdr:rowOff>
    </xdr:from>
    <xdr:to>
      <xdr:col>0</xdr:col>
      <xdr:colOff>3135175</xdr:colOff>
      <xdr:row>4</xdr:row>
      <xdr:rowOff>1084000</xdr:rowOff>
    </xdr:to>
    <xdr:sp macro="" textlink="">
      <xdr:nvSpPr>
        <xdr:cNvPr id="39" name="CaixaDeTexto 7">
          <a:hlinkClick xmlns:r="http://schemas.openxmlformats.org/officeDocument/2006/relationships" r:id="rId4"/>
          <a:extLst>
            <a:ext uri="{FF2B5EF4-FFF2-40B4-BE49-F238E27FC236}">
              <a16:creationId xmlns:a16="http://schemas.microsoft.com/office/drawing/2014/main" id="{F2A4E9E4-075A-427A-9192-C09387BF1BD2}"/>
            </a:ext>
          </a:extLst>
        </xdr:cNvPr>
        <xdr:cNvSpPr txBox="1"/>
      </xdr:nvSpPr>
      <xdr:spPr>
        <a:xfrm>
          <a:off x="0" y="208412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fPrintsWithSheet="0"/>
  </xdr:twoCellAnchor>
  <xdr:twoCellAnchor editAs="absolute">
    <xdr:from>
      <xdr:col>0</xdr:col>
      <xdr:colOff>0</xdr:colOff>
      <xdr:row>4</xdr:row>
      <xdr:rowOff>1038492</xdr:rowOff>
    </xdr:from>
    <xdr:to>
      <xdr:col>0</xdr:col>
      <xdr:colOff>3135175</xdr:colOff>
      <xdr:row>4</xdr:row>
      <xdr:rowOff>1368692</xdr:rowOff>
    </xdr:to>
    <xdr:sp macro="" textlink="">
      <xdr:nvSpPr>
        <xdr:cNvPr id="40" name="CaixaDeTexto 39">
          <a:hlinkClick xmlns:r="http://schemas.openxmlformats.org/officeDocument/2006/relationships" r:id="rId5"/>
          <a:extLst>
            <a:ext uri="{FF2B5EF4-FFF2-40B4-BE49-F238E27FC236}">
              <a16:creationId xmlns:a16="http://schemas.microsoft.com/office/drawing/2014/main" id="{9C760CF3-2342-4EA1-89ED-150FC972A763}"/>
            </a:ext>
          </a:extLst>
        </xdr:cNvPr>
        <xdr:cNvSpPr txBox="1"/>
      </xdr:nvSpPr>
      <xdr:spPr>
        <a:xfrm>
          <a:off x="0" y="236881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Human rights</a:t>
          </a:r>
        </a:p>
      </xdr:txBody>
    </xdr:sp>
    <xdr:clientData fPrintsWithSheet="0"/>
  </xdr:twoCellAnchor>
  <xdr:twoCellAnchor editAs="absolute">
    <xdr:from>
      <xdr:col>0</xdr:col>
      <xdr:colOff>0</xdr:colOff>
      <xdr:row>4</xdr:row>
      <xdr:rowOff>1551784</xdr:rowOff>
    </xdr:from>
    <xdr:to>
      <xdr:col>0</xdr:col>
      <xdr:colOff>3135175</xdr:colOff>
      <xdr:row>5</xdr:row>
      <xdr:rowOff>92871</xdr:rowOff>
    </xdr:to>
    <xdr:sp macro="" textlink="">
      <xdr:nvSpPr>
        <xdr:cNvPr id="41" name="CaixaDeTexto 40">
          <a:extLst>
            <a:ext uri="{FF2B5EF4-FFF2-40B4-BE49-F238E27FC236}">
              <a16:creationId xmlns:a16="http://schemas.microsoft.com/office/drawing/2014/main" id="{B9F8DA23-7773-41B0-A578-5E1DC722181A}"/>
            </a:ext>
          </a:extLst>
        </xdr:cNvPr>
        <xdr:cNvSpPr txBox="1"/>
      </xdr:nvSpPr>
      <xdr:spPr>
        <a:xfrm>
          <a:off x="0" y="288210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fPrintsWithSheet="0"/>
  </xdr:twoCellAnchor>
  <xdr:twoCellAnchor editAs="absolute">
    <xdr:from>
      <xdr:col>0</xdr:col>
      <xdr:colOff>0</xdr:colOff>
      <xdr:row>5</xdr:row>
      <xdr:rowOff>50538</xdr:rowOff>
    </xdr:from>
    <xdr:to>
      <xdr:col>0</xdr:col>
      <xdr:colOff>3135175</xdr:colOff>
      <xdr:row>5</xdr:row>
      <xdr:rowOff>377563</xdr:rowOff>
    </xdr:to>
    <xdr:sp macro="" textlink="">
      <xdr:nvSpPr>
        <xdr:cNvPr id="42" name="CaixaDeTexto 41">
          <a:hlinkClick xmlns:r="http://schemas.openxmlformats.org/officeDocument/2006/relationships" r:id="rId6"/>
          <a:extLst>
            <a:ext uri="{FF2B5EF4-FFF2-40B4-BE49-F238E27FC236}">
              <a16:creationId xmlns:a16="http://schemas.microsoft.com/office/drawing/2014/main" id="{AEAC21FC-1F43-4D7C-9A23-DC06A2FFF28C}"/>
            </a:ext>
          </a:extLst>
        </xdr:cNvPr>
        <xdr:cNvSpPr txBox="1"/>
      </xdr:nvSpPr>
      <xdr:spPr>
        <a:xfrm>
          <a:off x="0" y="316680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fPrintsWithSheet="0"/>
  </xdr:twoCellAnchor>
  <xdr:twoCellAnchor editAs="absolute">
    <xdr:from>
      <xdr:col>0</xdr:col>
      <xdr:colOff>0</xdr:colOff>
      <xdr:row>5</xdr:row>
      <xdr:rowOff>335230</xdr:rowOff>
    </xdr:from>
    <xdr:to>
      <xdr:col>0</xdr:col>
      <xdr:colOff>3135175</xdr:colOff>
      <xdr:row>5</xdr:row>
      <xdr:rowOff>663048</xdr:rowOff>
    </xdr:to>
    <xdr:sp macro="" textlink="">
      <xdr:nvSpPr>
        <xdr:cNvPr id="43" name="CaixaDeTexto 42">
          <a:hlinkClick xmlns:r="http://schemas.openxmlformats.org/officeDocument/2006/relationships" r:id="rId7"/>
          <a:extLst>
            <a:ext uri="{FF2B5EF4-FFF2-40B4-BE49-F238E27FC236}">
              <a16:creationId xmlns:a16="http://schemas.microsoft.com/office/drawing/2014/main" id="{9E86D85C-4704-44BB-AF07-B919B3B7A94C}"/>
            </a:ext>
          </a:extLst>
        </xdr:cNvPr>
        <xdr:cNvSpPr txBox="1"/>
      </xdr:nvSpPr>
      <xdr:spPr>
        <a:xfrm>
          <a:off x="0" y="3451493"/>
          <a:ext cx="3132000" cy="330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fPrintsWithSheet="0"/>
  </xdr:twoCellAnchor>
  <xdr:twoCellAnchor editAs="absolute">
    <xdr:from>
      <xdr:col>0</xdr:col>
      <xdr:colOff>0</xdr:colOff>
      <xdr:row>5</xdr:row>
      <xdr:rowOff>611190</xdr:rowOff>
    </xdr:from>
    <xdr:to>
      <xdr:col>0</xdr:col>
      <xdr:colOff>3135175</xdr:colOff>
      <xdr:row>6</xdr:row>
      <xdr:rowOff>66678</xdr:rowOff>
    </xdr:to>
    <xdr:sp macro="" textlink="">
      <xdr:nvSpPr>
        <xdr:cNvPr id="44" name="CaixaDeTexto 43">
          <a:hlinkClick xmlns:r="http://schemas.openxmlformats.org/officeDocument/2006/relationships" r:id="rId8"/>
          <a:extLst>
            <a:ext uri="{FF2B5EF4-FFF2-40B4-BE49-F238E27FC236}">
              <a16:creationId xmlns:a16="http://schemas.microsoft.com/office/drawing/2014/main" id="{25430DF7-AD99-4A0B-851A-70290ABA399C}"/>
            </a:ext>
          </a:extLst>
        </xdr:cNvPr>
        <xdr:cNvSpPr txBox="1"/>
      </xdr:nvSpPr>
      <xdr:spPr>
        <a:xfrm>
          <a:off x="0" y="373380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fPrintsWithSheet="0"/>
  </xdr:twoCellAnchor>
  <xdr:twoCellAnchor editAs="absolute">
    <xdr:from>
      <xdr:col>0</xdr:col>
      <xdr:colOff>0</xdr:colOff>
      <xdr:row>6</xdr:row>
      <xdr:rowOff>21170</xdr:rowOff>
    </xdr:from>
    <xdr:to>
      <xdr:col>0</xdr:col>
      <xdr:colOff>3135175</xdr:colOff>
      <xdr:row>6</xdr:row>
      <xdr:rowOff>351370</xdr:rowOff>
    </xdr:to>
    <xdr:sp macro="" textlink="">
      <xdr:nvSpPr>
        <xdr:cNvPr id="46" name="CaixaDeTexto 45">
          <a:hlinkClick xmlns:r="http://schemas.openxmlformats.org/officeDocument/2006/relationships" r:id="rId9"/>
          <a:extLst>
            <a:ext uri="{FF2B5EF4-FFF2-40B4-BE49-F238E27FC236}">
              <a16:creationId xmlns:a16="http://schemas.microsoft.com/office/drawing/2014/main" id="{E67CB508-35DA-429C-9F77-D9722508A15D}"/>
            </a:ext>
          </a:extLst>
        </xdr:cNvPr>
        <xdr:cNvSpPr txBox="1"/>
      </xdr:nvSpPr>
      <xdr:spPr>
        <a:xfrm>
          <a:off x="0" y="401849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fPrintsWithSheet="0"/>
  </xdr:twoCellAnchor>
  <xdr:twoCellAnchor editAs="absolute">
    <xdr:from>
      <xdr:col>0</xdr:col>
      <xdr:colOff>0</xdr:colOff>
      <xdr:row>6</xdr:row>
      <xdr:rowOff>305862</xdr:rowOff>
    </xdr:from>
    <xdr:to>
      <xdr:col>0</xdr:col>
      <xdr:colOff>3135175</xdr:colOff>
      <xdr:row>6</xdr:row>
      <xdr:rowOff>636062</xdr:rowOff>
    </xdr:to>
    <xdr:sp macro="" textlink="">
      <xdr:nvSpPr>
        <xdr:cNvPr id="47" name="CaixaDeTexto 46">
          <a:hlinkClick xmlns:r="http://schemas.openxmlformats.org/officeDocument/2006/relationships" r:id="rId10"/>
          <a:extLst>
            <a:ext uri="{FF2B5EF4-FFF2-40B4-BE49-F238E27FC236}">
              <a16:creationId xmlns:a16="http://schemas.microsoft.com/office/drawing/2014/main" id="{D1D470CE-8A04-45CB-A6B0-01F514B3687A}"/>
            </a:ext>
          </a:extLst>
        </xdr:cNvPr>
        <xdr:cNvSpPr txBox="1"/>
      </xdr:nvSpPr>
      <xdr:spPr>
        <a:xfrm>
          <a:off x="0" y="430318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fPrintsWithSheet="0"/>
  </xdr:twoCellAnchor>
  <xdr:twoCellAnchor editAs="absolute">
    <xdr:from>
      <xdr:col>0</xdr:col>
      <xdr:colOff>0</xdr:colOff>
      <xdr:row>6</xdr:row>
      <xdr:rowOff>590554</xdr:rowOff>
    </xdr:from>
    <xdr:to>
      <xdr:col>0</xdr:col>
      <xdr:colOff>3135175</xdr:colOff>
      <xdr:row>7</xdr:row>
      <xdr:rowOff>197648</xdr:rowOff>
    </xdr:to>
    <xdr:sp macro="" textlink="">
      <xdr:nvSpPr>
        <xdr:cNvPr id="48" name="CaixaDeTexto 47">
          <a:hlinkClick xmlns:r="http://schemas.openxmlformats.org/officeDocument/2006/relationships" r:id="rId11"/>
          <a:extLst>
            <a:ext uri="{FF2B5EF4-FFF2-40B4-BE49-F238E27FC236}">
              <a16:creationId xmlns:a16="http://schemas.microsoft.com/office/drawing/2014/main" id="{B8D5CEF7-772C-4C70-80CC-6D2962000FE3}"/>
            </a:ext>
          </a:extLst>
        </xdr:cNvPr>
        <xdr:cNvSpPr txBox="1"/>
      </xdr:nvSpPr>
      <xdr:spPr>
        <a:xfrm>
          <a:off x="0" y="458787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fPrintsWithSheet="0"/>
  </xdr:twoCellAnchor>
  <xdr:twoCellAnchor editAs="absolute">
    <xdr:from>
      <xdr:col>0</xdr:col>
      <xdr:colOff>0</xdr:colOff>
      <xdr:row>7</xdr:row>
      <xdr:rowOff>145790</xdr:rowOff>
    </xdr:from>
    <xdr:to>
      <xdr:col>0</xdr:col>
      <xdr:colOff>3135175</xdr:colOff>
      <xdr:row>8</xdr:row>
      <xdr:rowOff>17996</xdr:rowOff>
    </xdr:to>
    <xdr:sp macro="" textlink="">
      <xdr:nvSpPr>
        <xdr:cNvPr id="50" name="CaixaDeTexto 49">
          <a:hlinkClick xmlns:r="http://schemas.openxmlformats.org/officeDocument/2006/relationships" r:id="rId12"/>
          <a:extLst>
            <a:ext uri="{FF2B5EF4-FFF2-40B4-BE49-F238E27FC236}">
              <a16:creationId xmlns:a16="http://schemas.microsoft.com/office/drawing/2014/main" id="{CCE30390-7E41-4761-A84A-93FAED1D3E16}"/>
            </a:ext>
          </a:extLst>
        </xdr:cNvPr>
        <xdr:cNvSpPr txBox="1"/>
      </xdr:nvSpPr>
      <xdr:spPr>
        <a:xfrm>
          <a:off x="0" y="487257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fPrintsWithSheet="0"/>
  </xdr:twoCellAnchor>
  <xdr:twoCellAnchor editAs="absolute">
    <xdr:from>
      <xdr:col>0</xdr:col>
      <xdr:colOff>0</xdr:colOff>
      <xdr:row>8</xdr:row>
      <xdr:rowOff>232838</xdr:rowOff>
    </xdr:from>
    <xdr:to>
      <xdr:col>0</xdr:col>
      <xdr:colOff>3135175</xdr:colOff>
      <xdr:row>9</xdr:row>
      <xdr:rowOff>197119</xdr:rowOff>
    </xdr:to>
    <xdr:sp macro="" textlink="">
      <xdr:nvSpPr>
        <xdr:cNvPr id="51" name="CaixaDeTexto 50">
          <a:extLst>
            <a:ext uri="{FF2B5EF4-FFF2-40B4-BE49-F238E27FC236}">
              <a16:creationId xmlns:a16="http://schemas.microsoft.com/office/drawing/2014/main" id="{0E56EB05-A955-4460-BF9F-A9E2B445D655}"/>
            </a:ext>
          </a:extLst>
        </xdr:cNvPr>
        <xdr:cNvSpPr txBox="1"/>
      </xdr:nvSpPr>
      <xdr:spPr>
        <a:xfrm>
          <a:off x="0" y="542396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fPrintsWithSheet="0"/>
  </xdr:twoCellAnchor>
  <xdr:twoCellAnchor editAs="absolute">
    <xdr:from>
      <xdr:col>0</xdr:col>
      <xdr:colOff>0</xdr:colOff>
      <xdr:row>9</xdr:row>
      <xdr:rowOff>145261</xdr:rowOff>
    </xdr:from>
    <xdr:to>
      <xdr:col>0</xdr:col>
      <xdr:colOff>3135175</xdr:colOff>
      <xdr:row>10</xdr:row>
      <xdr:rowOff>112717</xdr:rowOff>
    </xdr:to>
    <xdr:sp macro="" textlink="">
      <xdr:nvSpPr>
        <xdr:cNvPr id="52" name="CaixaDeTexto 51">
          <a:hlinkClick xmlns:r="http://schemas.openxmlformats.org/officeDocument/2006/relationships" r:id="rId13"/>
          <a:extLst>
            <a:ext uri="{FF2B5EF4-FFF2-40B4-BE49-F238E27FC236}">
              <a16:creationId xmlns:a16="http://schemas.microsoft.com/office/drawing/2014/main" id="{ED2DF28A-3D02-41EF-9924-B0968FED4B5B}"/>
            </a:ext>
          </a:extLst>
        </xdr:cNvPr>
        <xdr:cNvSpPr txBox="1"/>
      </xdr:nvSpPr>
      <xdr:spPr>
        <a:xfrm>
          <a:off x="0" y="570865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fPrintsWithSheet="0"/>
  </xdr:twoCellAnchor>
  <xdr:twoCellAnchor editAs="absolute">
    <xdr:from>
      <xdr:col>0</xdr:col>
      <xdr:colOff>0</xdr:colOff>
      <xdr:row>10</xdr:row>
      <xdr:rowOff>67209</xdr:rowOff>
    </xdr:from>
    <xdr:to>
      <xdr:col>0</xdr:col>
      <xdr:colOff>3135175</xdr:colOff>
      <xdr:row>11</xdr:row>
      <xdr:rowOff>28316</xdr:rowOff>
    </xdr:to>
    <xdr:sp macro="" textlink="">
      <xdr:nvSpPr>
        <xdr:cNvPr id="53" name="CaixaDeTexto 52">
          <a:hlinkClick xmlns:r="http://schemas.openxmlformats.org/officeDocument/2006/relationships" r:id="rId14"/>
          <a:extLst>
            <a:ext uri="{FF2B5EF4-FFF2-40B4-BE49-F238E27FC236}">
              <a16:creationId xmlns:a16="http://schemas.microsoft.com/office/drawing/2014/main" id="{B5BFFDF3-7F4D-45FC-B0CF-4C115C30B6D5}"/>
            </a:ext>
          </a:extLst>
        </xdr:cNvPr>
        <xdr:cNvSpPr txBox="1"/>
      </xdr:nvSpPr>
      <xdr:spPr>
        <a:xfrm>
          <a:off x="0" y="599334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fPrintsWithSheet="0"/>
  </xdr:twoCellAnchor>
  <xdr:twoCellAnchor editAs="absolute">
    <xdr:from>
      <xdr:col>0</xdr:col>
      <xdr:colOff>0</xdr:colOff>
      <xdr:row>10</xdr:row>
      <xdr:rowOff>351901</xdr:rowOff>
    </xdr:from>
    <xdr:to>
      <xdr:col>0</xdr:col>
      <xdr:colOff>3135175</xdr:colOff>
      <xdr:row>11</xdr:row>
      <xdr:rowOff>309833</xdr:rowOff>
    </xdr:to>
    <xdr:sp macro="" textlink="">
      <xdr:nvSpPr>
        <xdr:cNvPr id="54" name="CaixaDeTexto 53">
          <a:hlinkClick xmlns:r="http://schemas.openxmlformats.org/officeDocument/2006/relationships" r:id="rId15"/>
          <a:extLst>
            <a:ext uri="{FF2B5EF4-FFF2-40B4-BE49-F238E27FC236}">
              <a16:creationId xmlns:a16="http://schemas.microsoft.com/office/drawing/2014/main" id="{AD32D6D6-9D68-40D3-BFD9-4F2D3DBD552B}"/>
            </a:ext>
          </a:extLst>
        </xdr:cNvPr>
        <xdr:cNvSpPr txBox="1"/>
      </xdr:nvSpPr>
      <xdr:spPr>
        <a:xfrm>
          <a:off x="0" y="627803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fPrintsWithSheet="0"/>
  </xdr:twoCellAnchor>
  <xdr:twoCellAnchor editAs="absolute">
    <xdr:from>
      <xdr:col>0</xdr:col>
      <xdr:colOff>0</xdr:colOff>
      <xdr:row>11</xdr:row>
      <xdr:rowOff>267494</xdr:rowOff>
    </xdr:from>
    <xdr:to>
      <xdr:col>0</xdr:col>
      <xdr:colOff>3135175</xdr:colOff>
      <xdr:row>12</xdr:row>
      <xdr:rowOff>231775</xdr:rowOff>
    </xdr:to>
    <xdr:sp macro="" textlink="">
      <xdr:nvSpPr>
        <xdr:cNvPr id="55" name="CaixaDeTexto 54">
          <a:hlinkClick xmlns:r="http://schemas.openxmlformats.org/officeDocument/2006/relationships" r:id="rId16"/>
          <a:extLst>
            <a:ext uri="{FF2B5EF4-FFF2-40B4-BE49-F238E27FC236}">
              <a16:creationId xmlns:a16="http://schemas.microsoft.com/office/drawing/2014/main" id="{7D41218A-B49C-404A-A14F-12EF7F101BA4}"/>
            </a:ext>
          </a:extLst>
        </xdr:cNvPr>
        <xdr:cNvSpPr txBox="1"/>
      </xdr:nvSpPr>
      <xdr:spPr>
        <a:xfrm>
          <a:off x="0" y="656272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fPrintsWithSheet="0"/>
  </xdr:twoCellAnchor>
  <xdr:twoCellAnchor editAs="oneCell">
    <xdr:from>
      <xdr:col>0</xdr:col>
      <xdr:colOff>9525</xdr:colOff>
      <xdr:row>0</xdr:row>
      <xdr:rowOff>0</xdr:rowOff>
    </xdr:from>
    <xdr:to>
      <xdr:col>0</xdr:col>
      <xdr:colOff>1143000</xdr:colOff>
      <xdr:row>2</xdr:row>
      <xdr:rowOff>143669</xdr:rowOff>
    </xdr:to>
    <xdr:pic>
      <xdr:nvPicPr>
        <xdr:cNvPr id="2" name="Imagem 2">
          <a:extLst>
            <a:ext uri="{FF2B5EF4-FFF2-40B4-BE49-F238E27FC236}">
              <a16:creationId xmlns:a16="http://schemas.microsoft.com/office/drawing/2014/main" id="{0061DA82-C3C4-4794-8F8A-BCA1AB3F165F}"/>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7"/>
        <a:stretch>
          <a:fillRect/>
        </a:stretch>
      </xdr:blipFill>
      <xdr:spPr>
        <a:xfrm>
          <a:off x="9525" y="0"/>
          <a:ext cx="1133475" cy="552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190500</xdr:rowOff>
    </xdr:to>
    <xdr:pic>
      <xdr:nvPicPr>
        <xdr:cNvPr id="2" name="Imagem 2">
          <a:extLst>
            <a:ext uri="{FF2B5EF4-FFF2-40B4-BE49-F238E27FC236}">
              <a16:creationId xmlns:a16="http://schemas.microsoft.com/office/drawing/2014/main" id="{C32D3BEB-AFB3-48FE-97A5-528546DFD4FB}"/>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0</xdr:colOff>
      <xdr:row>2</xdr:row>
      <xdr:rowOff>371475</xdr:rowOff>
    </xdr:from>
    <xdr:to>
      <xdr:col>0</xdr:col>
      <xdr:colOff>3132000</xdr:colOff>
      <xdr:row>2</xdr:row>
      <xdr:rowOff>704850</xdr:rowOff>
    </xdr:to>
    <xdr:sp macro="" textlink="">
      <xdr:nvSpPr>
        <xdr:cNvPr id="3" name="CaixaDeTexto 2">
          <a:hlinkClick xmlns:r="http://schemas.openxmlformats.org/officeDocument/2006/relationships" r:id="rId2"/>
          <a:extLst>
            <a:ext uri="{FF2B5EF4-FFF2-40B4-BE49-F238E27FC236}">
              <a16:creationId xmlns:a16="http://schemas.microsoft.com/office/drawing/2014/main" id="{0D570B0E-2B4D-4C3A-AC4D-B405083C3351}"/>
            </a:ext>
          </a:extLst>
        </xdr:cNvPr>
        <xdr:cNvSpPr txBox="1"/>
      </xdr:nvSpPr>
      <xdr:spPr>
        <a:xfrm>
          <a:off x="0" y="72866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0</xdr:colOff>
      <xdr:row>3</xdr:row>
      <xdr:rowOff>27517</xdr:rowOff>
    </xdr:from>
    <xdr:to>
      <xdr:col>0</xdr:col>
      <xdr:colOff>3132000</xdr:colOff>
      <xdr:row>3</xdr:row>
      <xdr:rowOff>360892</xdr:rowOff>
    </xdr:to>
    <xdr:sp macro="" textlink="">
      <xdr:nvSpPr>
        <xdr:cNvPr id="4" name="CaixaDeTexto 3">
          <a:extLst>
            <a:ext uri="{FF2B5EF4-FFF2-40B4-BE49-F238E27FC236}">
              <a16:creationId xmlns:a16="http://schemas.microsoft.com/office/drawing/2014/main" id="{7CE03D7D-ED10-467E-B484-45536292DE19}"/>
            </a:ext>
          </a:extLst>
        </xdr:cNvPr>
        <xdr:cNvSpPr txBox="1"/>
      </xdr:nvSpPr>
      <xdr:spPr>
        <a:xfrm>
          <a:off x="0" y="120822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0</xdr:colOff>
      <xdr:row>3</xdr:row>
      <xdr:rowOff>312209</xdr:rowOff>
    </xdr:from>
    <xdr:to>
      <xdr:col>0</xdr:col>
      <xdr:colOff>3132000</xdr:colOff>
      <xdr:row>4</xdr:row>
      <xdr:rowOff>46869</xdr:rowOff>
    </xdr:to>
    <xdr:sp macro="" textlink="">
      <xdr:nvSpPr>
        <xdr:cNvPr id="7" name="CaixaDeTexto 6">
          <a:hlinkClick xmlns:r="http://schemas.openxmlformats.org/officeDocument/2006/relationships" r:id="rId3"/>
          <a:extLst>
            <a:ext uri="{FF2B5EF4-FFF2-40B4-BE49-F238E27FC236}">
              <a16:creationId xmlns:a16="http://schemas.microsoft.com/office/drawing/2014/main" id="{D61777EE-5817-4DAD-92F2-C0A76396726D}"/>
            </a:ext>
          </a:extLst>
        </xdr:cNvPr>
        <xdr:cNvSpPr txBox="1"/>
      </xdr:nvSpPr>
      <xdr:spPr>
        <a:xfrm>
          <a:off x="0" y="149291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0</xdr:colOff>
      <xdr:row>4</xdr:row>
      <xdr:rowOff>1588</xdr:rowOff>
    </xdr:from>
    <xdr:to>
      <xdr:col>0</xdr:col>
      <xdr:colOff>3132000</xdr:colOff>
      <xdr:row>4</xdr:row>
      <xdr:rowOff>332922</xdr:rowOff>
    </xdr:to>
    <xdr:sp macro="" textlink="">
      <xdr:nvSpPr>
        <xdr:cNvPr id="8" name="CaixaDeTexto 7">
          <a:hlinkClick xmlns:r="http://schemas.openxmlformats.org/officeDocument/2006/relationships" r:id="rId4"/>
          <a:extLst>
            <a:ext uri="{FF2B5EF4-FFF2-40B4-BE49-F238E27FC236}">
              <a16:creationId xmlns:a16="http://schemas.microsoft.com/office/drawing/2014/main" id="{83D25B1C-F56A-467F-AEE0-F684986FFDEB}"/>
            </a:ext>
          </a:extLst>
        </xdr:cNvPr>
        <xdr:cNvSpPr txBox="1"/>
      </xdr:nvSpPr>
      <xdr:spPr>
        <a:xfrm>
          <a:off x="0" y="1777604"/>
          <a:ext cx="3132000" cy="334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0</xdr:colOff>
      <xdr:row>4</xdr:row>
      <xdr:rowOff>284239</xdr:rowOff>
    </xdr:from>
    <xdr:to>
      <xdr:col>0</xdr:col>
      <xdr:colOff>3132000</xdr:colOff>
      <xdr:row>4</xdr:row>
      <xdr:rowOff>617614</xdr:rowOff>
    </xdr:to>
    <xdr:sp macro="" textlink="">
      <xdr:nvSpPr>
        <xdr:cNvPr id="9" name="CaixaDeTexto 8">
          <a:hlinkClick xmlns:r="http://schemas.openxmlformats.org/officeDocument/2006/relationships" r:id="rId5"/>
          <a:extLst>
            <a:ext uri="{FF2B5EF4-FFF2-40B4-BE49-F238E27FC236}">
              <a16:creationId xmlns:a16="http://schemas.microsoft.com/office/drawing/2014/main" id="{2AA9D045-37C6-439A-9811-92CDCC165615}"/>
            </a:ext>
          </a:extLst>
        </xdr:cNvPr>
        <xdr:cNvSpPr txBox="1"/>
      </xdr:nvSpPr>
      <xdr:spPr>
        <a:xfrm>
          <a:off x="0" y="206309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0</xdr:colOff>
      <xdr:row>4</xdr:row>
      <xdr:rowOff>568931</xdr:rowOff>
    </xdr:from>
    <xdr:to>
      <xdr:col>0</xdr:col>
      <xdr:colOff>3132000</xdr:colOff>
      <xdr:row>4</xdr:row>
      <xdr:rowOff>902306</xdr:rowOff>
    </xdr:to>
    <xdr:sp macro="" textlink="">
      <xdr:nvSpPr>
        <xdr:cNvPr id="10" name="CaixaDeTexto 9">
          <a:hlinkClick xmlns:r="http://schemas.openxmlformats.org/officeDocument/2006/relationships" r:id="rId6"/>
          <a:extLst>
            <a:ext uri="{FF2B5EF4-FFF2-40B4-BE49-F238E27FC236}">
              <a16:creationId xmlns:a16="http://schemas.microsoft.com/office/drawing/2014/main" id="{AAD61A7E-242F-4714-A6F0-B98574B6B6E9}"/>
            </a:ext>
          </a:extLst>
        </xdr:cNvPr>
        <xdr:cNvSpPr txBox="1"/>
      </xdr:nvSpPr>
      <xdr:spPr>
        <a:xfrm>
          <a:off x="0" y="234778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0</xdr:colOff>
      <xdr:row>4</xdr:row>
      <xdr:rowOff>1075873</xdr:rowOff>
    </xdr:from>
    <xdr:to>
      <xdr:col>0</xdr:col>
      <xdr:colOff>3132000</xdr:colOff>
      <xdr:row>5</xdr:row>
      <xdr:rowOff>219418</xdr:rowOff>
    </xdr:to>
    <xdr:sp macro="" textlink="">
      <xdr:nvSpPr>
        <xdr:cNvPr id="24" name="CaixaDeTexto 10">
          <a:extLst>
            <a:ext uri="{FF2B5EF4-FFF2-40B4-BE49-F238E27FC236}">
              <a16:creationId xmlns:a16="http://schemas.microsoft.com/office/drawing/2014/main" id="{767E15E8-7B8A-4B02-B4F7-5FA0EE9456E6}"/>
            </a:ext>
          </a:extLst>
        </xdr:cNvPr>
        <xdr:cNvSpPr txBox="1"/>
      </xdr:nvSpPr>
      <xdr:spPr>
        <a:xfrm>
          <a:off x="0" y="286107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0</xdr:colOff>
      <xdr:row>5</xdr:row>
      <xdr:rowOff>442499</xdr:rowOff>
    </xdr:from>
    <xdr:to>
      <xdr:col>0</xdr:col>
      <xdr:colOff>3132000</xdr:colOff>
      <xdr:row>5</xdr:row>
      <xdr:rowOff>763174</xdr:rowOff>
    </xdr:to>
    <xdr:sp macro="" textlink="">
      <xdr:nvSpPr>
        <xdr:cNvPr id="13" name="CaixaDeTexto 12">
          <a:hlinkClick xmlns:r="http://schemas.openxmlformats.org/officeDocument/2006/relationships" r:id="rId7"/>
          <a:extLst>
            <a:ext uri="{FF2B5EF4-FFF2-40B4-BE49-F238E27FC236}">
              <a16:creationId xmlns:a16="http://schemas.microsoft.com/office/drawing/2014/main" id="{95544A62-47FB-43CC-A53D-F7DABDD92D7F}"/>
            </a:ext>
          </a:extLst>
        </xdr:cNvPr>
        <xdr:cNvSpPr txBox="1"/>
      </xdr:nvSpPr>
      <xdr:spPr>
        <a:xfrm>
          <a:off x="0" y="343045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0</xdr:colOff>
      <xdr:row>5</xdr:row>
      <xdr:rowOff>727191</xdr:rowOff>
    </xdr:from>
    <xdr:to>
      <xdr:col>0</xdr:col>
      <xdr:colOff>3132000</xdr:colOff>
      <xdr:row>5</xdr:row>
      <xdr:rowOff>1047866</xdr:rowOff>
    </xdr:to>
    <xdr:sp macro="" textlink="">
      <xdr:nvSpPr>
        <xdr:cNvPr id="14" name="CaixaDeTexto 13">
          <a:hlinkClick xmlns:r="http://schemas.openxmlformats.org/officeDocument/2006/relationships" r:id="rId8"/>
          <a:extLst>
            <a:ext uri="{FF2B5EF4-FFF2-40B4-BE49-F238E27FC236}">
              <a16:creationId xmlns:a16="http://schemas.microsoft.com/office/drawing/2014/main" id="{7F1A7016-FD7D-46ED-A62E-8D83E69C524A}"/>
            </a:ext>
          </a:extLst>
        </xdr:cNvPr>
        <xdr:cNvSpPr txBox="1"/>
      </xdr:nvSpPr>
      <xdr:spPr>
        <a:xfrm>
          <a:off x="0" y="371515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0</xdr:colOff>
      <xdr:row>5</xdr:row>
      <xdr:rowOff>1005533</xdr:rowOff>
    </xdr:from>
    <xdr:to>
      <xdr:col>0</xdr:col>
      <xdr:colOff>3132000</xdr:colOff>
      <xdr:row>5</xdr:row>
      <xdr:rowOff>1338908</xdr:rowOff>
    </xdr:to>
    <xdr:sp macro="" textlink="">
      <xdr:nvSpPr>
        <xdr:cNvPr id="15" name="CaixaDeTexto 14">
          <a:hlinkClick xmlns:r="http://schemas.openxmlformats.org/officeDocument/2006/relationships" r:id="rId9"/>
          <a:extLst>
            <a:ext uri="{FF2B5EF4-FFF2-40B4-BE49-F238E27FC236}">
              <a16:creationId xmlns:a16="http://schemas.microsoft.com/office/drawing/2014/main" id="{9EB3FF1A-3142-4946-8F19-91BB6D9E53CF}"/>
            </a:ext>
          </a:extLst>
        </xdr:cNvPr>
        <xdr:cNvSpPr txBox="1"/>
      </xdr:nvSpPr>
      <xdr:spPr>
        <a:xfrm>
          <a:off x="0" y="399984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0</xdr:colOff>
      <xdr:row>5</xdr:row>
      <xdr:rowOff>1290225</xdr:rowOff>
    </xdr:from>
    <xdr:to>
      <xdr:col>0</xdr:col>
      <xdr:colOff>3132000</xdr:colOff>
      <xdr:row>5</xdr:row>
      <xdr:rowOff>1623600</xdr:rowOff>
    </xdr:to>
    <xdr:sp macro="" textlink="">
      <xdr:nvSpPr>
        <xdr:cNvPr id="16" name="CaixaDeTexto 15">
          <a:hlinkClick xmlns:r="http://schemas.openxmlformats.org/officeDocument/2006/relationships" r:id="rId10"/>
          <a:extLst>
            <a:ext uri="{FF2B5EF4-FFF2-40B4-BE49-F238E27FC236}">
              <a16:creationId xmlns:a16="http://schemas.microsoft.com/office/drawing/2014/main" id="{2C903843-FFFF-4603-9C70-D321B31D6D10}"/>
            </a:ext>
          </a:extLst>
        </xdr:cNvPr>
        <xdr:cNvSpPr txBox="1"/>
      </xdr:nvSpPr>
      <xdr:spPr>
        <a:xfrm>
          <a:off x="0" y="428453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0</xdr:colOff>
      <xdr:row>5</xdr:row>
      <xdr:rowOff>1574917</xdr:rowOff>
    </xdr:from>
    <xdr:to>
      <xdr:col>0</xdr:col>
      <xdr:colOff>3132000</xdr:colOff>
      <xdr:row>5</xdr:row>
      <xdr:rowOff>1908292</xdr:rowOff>
    </xdr:to>
    <xdr:sp macro="" textlink="">
      <xdr:nvSpPr>
        <xdr:cNvPr id="17" name="CaixaDeTexto 16">
          <a:hlinkClick xmlns:r="http://schemas.openxmlformats.org/officeDocument/2006/relationships" r:id="rId11"/>
          <a:extLst>
            <a:ext uri="{FF2B5EF4-FFF2-40B4-BE49-F238E27FC236}">
              <a16:creationId xmlns:a16="http://schemas.microsoft.com/office/drawing/2014/main" id="{07B25C02-243A-44A3-97BA-20129D5510EE}"/>
            </a:ext>
          </a:extLst>
        </xdr:cNvPr>
        <xdr:cNvSpPr txBox="1"/>
      </xdr:nvSpPr>
      <xdr:spPr>
        <a:xfrm>
          <a:off x="0" y="456922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0</xdr:colOff>
      <xdr:row>5</xdr:row>
      <xdr:rowOff>1859609</xdr:rowOff>
    </xdr:from>
    <xdr:to>
      <xdr:col>0</xdr:col>
      <xdr:colOff>3132000</xdr:colOff>
      <xdr:row>5</xdr:row>
      <xdr:rowOff>2192984</xdr:rowOff>
    </xdr:to>
    <xdr:sp macro="" textlink="">
      <xdr:nvSpPr>
        <xdr:cNvPr id="18" name="CaixaDeTexto 17">
          <a:hlinkClick xmlns:r="http://schemas.openxmlformats.org/officeDocument/2006/relationships" r:id="rId12"/>
          <a:extLst>
            <a:ext uri="{FF2B5EF4-FFF2-40B4-BE49-F238E27FC236}">
              <a16:creationId xmlns:a16="http://schemas.microsoft.com/office/drawing/2014/main" id="{229EAB31-7F6F-4793-8392-DE6194CB09DE}"/>
            </a:ext>
          </a:extLst>
        </xdr:cNvPr>
        <xdr:cNvSpPr txBox="1"/>
      </xdr:nvSpPr>
      <xdr:spPr>
        <a:xfrm>
          <a:off x="0" y="485391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0</xdr:colOff>
      <xdr:row>5</xdr:row>
      <xdr:rowOff>2411001</xdr:rowOff>
    </xdr:from>
    <xdr:to>
      <xdr:col>0</xdr:col>
      <xdr:colOff>3132000</xdr:colOff>
      <xdr:row>5</xdr:row>
      <xdr:rowOff>2744376</xdr:rowOff>
    </xdr:to>
    <xdr:sp macro="" textlink="">
      <xdr:nvSpPr>
        <xdr:cNvPr id="19" name="CaixaDeTexto 18">
          <a:extLst>
            <a:ext uri="{FF2B5EF4-FFF2-40B4-BE49-F238E27FC236}">
              <a16:creationId xmlns:a16="http://schemas.microsoft.com/office/drawing/2014/main" id="{FC7B4A76-B662-413A-ADE4-C4139557D319}"/>
            </a:ext>
          </a:extLst>
        </xdr:cNvPr>
        <xdr:cNvSpPr txBox="1"/>
      </xdr:nvSpPr>
      <xdr:spPr>
        <a:xfrm>
          <a:off x="0" y="540531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0</xdr:colOff>
      <xdr:row>5</xdr:row>
      <xdr:rowOff>2695693</xdr:rowOff>
    </xdr:from>
    <xdr:to>
      <xdr:col>0</xdr:col>
      <xdr:colOff>3132000</xdr:colOff>
      <xdr:row>5</xdr:row>
      <xdr:rowOff>3029068</xdr:rowOff>
    </xdr:to>
    <xdr:sp macro="" textlink="">
      <xdr:nvSpPr>
        <xdr:cNvPr id="20" name="CaixaDeTexto 19">
          <a:hlinkClick xmlns:r="http://schemas.openxmlformats.org/officeDocument/2006/relationships" r:id="rId13"/>
          <a:extLst>
            <a:ext uri="{FF2B5EF4-FFF2-40B4-BE49-F238E27FC236}">
              <a16:creationId xmlns:a16="http://schemas.microsoft.com/office/drawing/2014/main" id="{51769262-6A96-45EE-8168-0596B1B91CCC}"/>
            </a:ext>
          </a:extLst>
        </xdr:cNvPr>
        <xdr:cNvSpPr txBox="1"/>
      </xdr:nvSpPr>
      <xdr:spPr>
        <a:xfrm>
          <a:off x="0" y="569000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0</xdr:colOff>
      <xdr:row>5</xdr:row>
      <xdr:rowOff>2974035</xdr:rowOff>
    </xdr:from>
    <xdr:to>
      <xdr:col>0</xdr:col>
      <xdr:colOff>3132000</xdr:colOff>
      <xdr:row>5</xdr:row>
      <xdr:rowOff>3316482</xdr:rowOff>
    </xdr:to>
    <xdr:sp macro="" textlink="">
      <xdr:nvSpPr>
        <xdr:cNvPr id="21" name="CaixaDeTexto 20">
          <a:hlinkClick xmlns:r="http://schemas.openxmlformats.org/officeDocument/2006/relationships" r:id="rId14"/>
          <a:extLst>
            <a:ext uri="{FF2B5EF4-FFF2-40B4-BE49-F238E27FC236}">
              <a16:creationId xmlns:a16="http://schemas.microsoft.com/office/drawing/2014/main" id="{D9559F88-3FC1-476D-A903-3D7F6D344839}"/>
            </a:ext>
          </a:extLst>
        </xdr:cNvPr>
        <xdr:cNvSpPr txBox="1"/>
      </xdr:nvSpPr>
      <xdr:spPr>
        <a:xfrm>
          <a:off x="0" y="597469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0</xdr:colOff>
      <xdr:row>5</xdr:row>
      <xdr:rowOff>3267799</xdr:rowOff>
    </xdr:from>
    <xdr:to>
      <xdr:col>0</xdr:col>
      <xdr:colOff>3132000</xdr:colOff>
      <xdr:row>6</xdr:row>
      <xdr:rowOff>273886</xdr:rowOff>
    </xdr:to>
    <xdr:sp macro="" textlink="">
      <xdr:nvSpPr>
        <xdr:cNvPr id="22" name="CaixaDeTexto 21">
          <a:hlinkClick xmlns:r="http://schemas.openxmlformats.org/officeDocument/2006/relationships" r:id="rId15"/>
          <a:extLst>
            <a:ext uri="{FF2B5EF4-FFF2-40B4-BE49-F238E27FC236}">
              <a16:creationId xmlns:a16="http://schemas.microsoft.com/office/drawing/2014/main" id="{F246AFD6-BC97-43C1-9850-B4C828947A91}"/>
            </a:ext>
          </a:extLst>
        </xdr:cNvPr>
        <xdr:cNvSpPr txBox="1"/>
      </xdr:nvSpPr>
      <xdr:spPr>
        <a:xfrm>
          <a:off x="0" y="6259386"/>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0</xdr:colOff>
      <xdr:row>6</xdr:row>
      <xdr:rowOff>225197</xdr:rowOff>
    </xdr:from>
    <xdr:to>
      <xdr:col>0</xdr:col>
      <xdr:colOff>3132000</xdr:colOff>
      <xdr:row>7</xdr:row>
      <xdr:rowOff>263297</xdr:rowOff>
    </xdr:to>
    <xdr:sp macro="" textlink="">
      <xdr:nvSpPr>
        <xdr:cNvPr id="23" name="CaixaDeTexto 22">
          <a:hlinkClick xmlns:r="http://schemas.openxmlformats.org/officeDocument/2006/relationships" r:id="rId16"/>
          <a:extLst>
            <a:ext uri="{FF2B5EF4-FFF2-40B4-BE49-F238E27FC236}">
              <a16:creationId xmlns:a16="http://schemas.microsoft.com/office/drawing/2014/main" id="{BEE01ABA-908C-4783-8D04-494A7B85469B}"/>
            </a:ext>
          </a:extLst>
        </xdr:cNvPr>
        <xdr:cNvSpPr txBox="1"/>
      </xdr:nvSpPr>
      <xdr:spPr>
        <a:xfrm>
          <a:off x="0" y="654407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twoCellAnchor editAs="absolute">
    <xdr:from>
      <xdr:col>0</xdr:col>
      <xdr:colOff>0</xdr:colOff>
      <xdr:row>5</xdr:row>
      <xdr:rowOff>161131</xdr:rowOff>
    </xdr:from>
    <xdr:to>
      <xdr:col>0</xdr:col>
      <xdr:colOff>3132000</xdr:colOff>
      <xdr:row>5</xdr:row>
      <xdr:rowOff>481578</xdr:rowOff>
    </xdr:to>
    <xdr:sp macro="" textlink="">
      <xdr:nvSpPr>
        <xdr:cNvPr id="6" name="CaixaDeTexto 5">
          <a:hlinkClick xmlns:r="http://schemas.openxmlformats.org/officeDocument/2006/relationships" r:id="rId17"/>
          <a:extLst>
            <a:ext uri="{FF2B5EF4-FFF2-40B4-BE49-F238E27FC236}">
              <a16:creationId xmlns:a16="http://schemas.microsoft.com/office/drawing/2014/main" id="{0C2E45EA-EA65-4004-9E3F-801982676C05}"/>
            </a:ext>
          </a:extLst>
        </xdr:cNvPr>
        <xdr:cNvSpPr txBox="1"/>
      </xdr:nvSpPr>
      <xdr:spPr>
        <a:xfrm>
          <a:off x="0" y="314619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Climate change</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3" name="Imagem 2">
          <a:extLst>
            <a:ext uri="{FF2B5EF4-FFF2-40B4-BE49-F238E27FC236}">
              <a16:creationId xmlns:a16="http://schemas.microsoft.com/office/drawing/2014/main" id="{50FCBD8B-2083-490D-9A5B-BDF8832DCCA9}"/>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xdr:from>
      <xdr:col>0</xdr:col>
      <xdr:colOff>0</xdr:colOff>
      <xdr:row>2</xdr:row>
      <xdr:rowOff>333375</xdr:rowOff>
    </xdr:from>
    <xdr:to>
      <xdr:col>0</xdr:col>
      <xdr:colOff>3132000</xdr:colOff>
      <xdr:row>3</xdr:row>
      <xdr:rowOff>47625</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6BAF469E-E06F-4296-8067-DDA136E67020}"/>
            </a:ext>
          </a:extLst>
        </xdr:cNvPr>
        <xdr:cNvSpPr txBox="1"/>
      </xdr:nvSpPr>
      <xdr:spPr>
        <a:xfrm>
          <a:off x="0" y="752475"/>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xdr:from>
      <xdr:col>0</xdr:col>
      <xdr:colOff>0</xdr:colOff>
      <xdr:row>3</xdr:row>
      <xdr:rowOff>189442</xdr:rowOff>
    </xdr:from>
    <xdr:to>
      <xdr:col>0</xdr:col>
      <xdr:colOff>3132000</xdr:colOff>
      <xdr:row>4</xdr:row>
      <xdr:rowOff>75142</xdr:rowOff>
    </xdr:to>
    <xdr:sp macro="" textlink="">
      <xdr:nvSpPr>
        <xdr:cNvPr id="5" name="CaixaDeTexto 4">
          <a:extLst>
            <a:ext uri="{FF2B5EF4-FFF2-40B4-BE49-F238E27FC236}">
              <a16:creationId xmlns:a16="http://schemas.microsoft.com/office/drawing/2014/main" id="{099AB76C-49B2-4B1F-8CAF-79BB4E08A9A0}"/>
            </a:ext>
          </a:extLst>
        </xdr:cNvPr>
        <xdr:cNvSpPr txBox="1"/>
      </xdr:nvSpPr>
      <xdr:spPr>
        <a:xfrm>
          <a:off x="0" y="1237192"/>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xdr:from>
      <xdr:col>0</xdr:col>
      <xdr:colOff>0</xdr:colOff>
      <xdr:row>4</xdr:row>
      <xdr:rowOff>26459</xdr:rowOff>
    </xdr:from>
    <xdr:to>
      <xdr:col>0</xdr:col>
      <xdr:colOff>3132000</xdr:colOff>
      <xdr:row>4</xdr:row>
      <xdr:rowOff>359834</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9496AED8-195F-40CC-80DB-67B98C2FC076}"/>
            </a:ext>
          </a:extLst>
        </xdr:cNvPr>
        <xdr:cNvSpPr txBox="1"/>
      </xdr:nvSpPr>
      <xdr:spPr>
        <a:xfrm>
          <a:off x="0" y="153140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xdr:from>
      <xdr:col>0</xdr:col>
      <xdr:colOff>0</xdr:colOff>
      <xdr:row>4</xdr:row>
      <xdr:rowOff>311151</xdr:rowOff>
    </xdr:from>
    <xdr:to>
      <xdr:col>0</xdr:col>
      <xdr:colOff>3132000</xdr:colOff>
      <xdr:row>5</xdr:row>
      <xdr:rowOff>263526</xdr:rowOff>
    </xdr:to>
    <xdr:sp macro="" textlink="">
      <xdr:nvSpPr>
        <xdr:cNvPr id="7" name="CaixaDeTexto 6">
          <a:hlinkClick xmlns:r="http://schemas.openxmlformats.org/officeDocument/2006/relationships" r:id="rId4"/>
          <a:extLst>
            <a:ext uri="{FF2B5EF4-FFF2-40B4-BE49-F238E27FC236}">
              <a16:creationId xmlns:a16="http://schemas.microsoft.com/office/drawing/2014/main" id="{977B0C4B-50CB-4297-A39B-EC03DDA396D2}"/>
            </a:ext>
          </a:extLst>
        </xdr:cNvPr>
        <xdr:cNvSpPr txBox="1"/>
      </xdr:nvSpPr>
      <xdr:spPr>
        <a:xfrm>
          <a:off x="0" y="1816101"/>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xdr:from>
      <xdr:col>0</xdr:col>
      <xdr:colOff>0</xdr:colOff>
      <xdr:row>5</xdr:row>
      <xdr:rowOff>214843</xdr:rowOff>
    </xdr:from>
    <xdr:to>
      <xdr:col>0</xdr:col>
      <xdr:colOff>3132000</xdr:colOff>
      <xdr:row>5</xdr:row>
      <xdr:rowOff>548218</xdr:rowOff>
    </xdr:to>
    <xdr:sp macro="" textlink="">
      <xdr:nvSpPr>
        <xdr:cNvPr id="8" name="CaixaDeTexto 7">
          <a:hlinkClick xmlns:r="http://schemas.openxmlformats.org/officeDocument/2006/relationships" r:id="rId5"/>
          <a:extLst>
            <a:ext uri="{FF2B5EF4-FFF2-40B4-BE49-F238E27FC236}">
              <a16:creationId xmlns:a16="http://schemas.microsoft.com/office/drawing/2014/main" id="{F47D08ED-D947-4E61-AA34-6B7C874D7199}"/>
            </a:ext>
          </a:extLst>
        </xdr:cNvPr>
        <xdr:cNvSpPr txBox="1"/>
      </xdr:nvSpPr>
      <xdr:spPr>
        <a:xfrm>
          <a:off x="0" y="210079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xdr:from>
      <xdr:col>0</xdr:col>
      <xdr:colOff>0</xdr:colOff>
      <xdr:row>5</xdr:row>
      <xdr:rowOff>499535</xdr:rowOff>
    </xdr:from>
    <xdr:to>
      <xdr:col>0</xdr:col>
      <xdr:colOff>3132000</xdr:colOff>
      <xdr:row>5</xdr:row>
      <xdr:rowOff>832910</xdr:rowOff>
    </xdr:to>
    <xdr:sp macro="" textlink="">
      <xdr:nvSpPr>
        <xdr:cNvPr id="9" name="CaixaDeTexto 8">
          <a:hlinkClick xmlns:r="http://schemas.openxmlformats.org/officeDocument/2006/relationships" r:id="rId6"/>
          <a:extLst>
            <a:ext uri="{FF2B5EF4-FFF2-40B4-BE49-F238E27FC236}">
              <a16:creationId xmlns:a16="http://schemas.microsoft.com/office/drawing/2014/main" id="{8F9A9F84-BF7F-4694-9AC9-85DF28560165}"/>
            </a:ext>
          </a:extLst>
        </xdr:cNvPr>
        <xdr:cNvSpPr txBox="1"/>
      </xdr:nvSpPr>
      <xdr:spPr>
        <a:xfrm>
          <a:off x="0" y="238548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xdr:from>
      <xdr:col>0</xdr:col>
      <xdr:colOff>0</xdr:colOff>
      <xdr:row>5</xdr:row>
      <xdr:rowOff>1012827</xdr:rowOff>
    </xdr:from>
    <xdr:to>
      <xdr:col>0</xdr:col>
      <xdr:colOff>3132000</xdr:colOff>
      <xdr:row>6</xdr:row>
      <xdr:rowOff>31752</xdr:rowOff>
    </xdr:to>
    <xdr:sp macro="" textlink="">
      <xdr:nvSpPr>
        <xdr:cNvPr id="23" name="CaixaDeTexto 9">
          <a:extLst>
            <a:ext uri="{FF2B5EF4-FFF2-40B4-BE49-F238E27FC236}">
              <a16:creationId xmlns:a16="http://schemas.microsoft.com/office/drawing/2014/main" id="{3434027F-DBA9-4E85-8D38-9208CAF78475}"/>
            </a:ext>
          </a:extLst>
        </xdr:cNvPr>
        <xdr:cNvSpPr txBox="1"/>
      </xdr:nvSpPr>
      <xdr:spPr>
        <a:xfrm>
          <a:off x="0" y="289877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xdr:from>
      <xdr:col>0</xdr:col>
      <xdr:colOff>0</xdr:colOff>
      <xdr:row>5</xdr:row>
      <xdr:rowOff>1297519</xdr:rowOff>
    </xdr:from>
    <xdr:to>
      <xdr:col>0</xdr:col>
      <xdr:colOff>3132000</xdr:colOff>
      <xdr:row>6</xdr:row>
      <xdr:rowOff>316444</xdr:rowOff>
    </xdr:to>
    <xdr:sp macro="" textlink="">
      <xdr:nvSpPr>
        <xdr:cNvPr id="11" name="CaixaDeTexto 10">
          <a:hlinkClick xmlns:r="http://schemas.openxmlformats.org/officeDocument/2006/relationships" r:id="rId7"/>
          <a:extLst>
            <a:ext uri="{FF2B5EF4-FFF2-40B4-BE49-F238E27FC236}">
              <a16:creationId xmlns:a16="http://schemas.microsoft.com/office/drawing/2014/main" id="{ADD578E4-A6A7-4A62-B6F5-AE44A8504A32}"/>
            </a:ext>
          </a:extLst>
        </xdr:cNvPr>
        <xdr:cNvSpPr txBox="1"/>
      </xdr:nvSpPr>
      <xdr:spPr>
        <a:xfrm>
          <a:off x="0" y="318346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xdr:from>
      <xdr:col>0</xdr:col>
      <xdr:colOff>0</xdr:colOff>
      <xdr:row>6</xdr:row>
      <xdr:rowOff>267761</xdr:rowOff>
    </xdr:from>
    <xdr:to>
      <xdr:col>1</xdr:col>
      <xdr:colOff>293700</xdr:colOff>
      <xdr:row>6</xdr:row>
      <xdr:rowOff>601136</xdr:rowOff>
    </xdr:to>
    <xdr:sp macro="" textlink="">
      <xdr:nvSpPr>
        <xdr:cNvPr id="24" name="CaixaDeTexto 11">
          <a:hlinkClick xmlns:r="http://schemas.openxmlformats.org/officeDocument/2006/relationships" r:id="rId8"/>
          <a:extLst>
            <a:ext uri="{FF2B5EF4-FFF2-40B4-BE49-F238E27FC236}">
              <a16:creationId xmlns:a16="http://schemas.microsoft.com/office/drawing/2014/main" id="{B9F02CFF-1FF7-463B-81FF-99B6E9862FAA}"/>
            </a:ext>
          </a:extLst>
        </xdr:cNvPr>
        <xdr:cNvSpPr txBox="1"/>
      </xdr:nvSpPr>
      <xdr:spPr>
        <a:xfrm>
          <a:off x="0" y="3468161"/>
          <a:ext cx="3456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Renewable energy and energy efficiency</a:t>
          </a:r>
        </a:p>
      </xdr:txBody>
    </xdr:sp>
    <xdr:clientData/>
  </xdr:twoCellAnchor>
  <xdr:twoCellAnchor>
    <xdr:from>
      <xdr:col>0</xdr:col>
      <xdr:colOff>0</xdr:colOff>
      <xdr:row>6</xdr:row>
      <xdr:rowOff>552453</xdr:rowOff>
    </xdr:from>
    <xdr:to>
      <xdr:col>0</xdr:col>
      <xdr:colOff>3132000</xdr:colOff>
      <xdr:row>6</xdr:row>
      <xdr:rowOff>885828</xdr:rowOff>
    </xdr:to>
    <xdr:sp macro="" textlink="">
      <xdr:nvSpPr>
        <xdr:cNvPr id="13" name="CaixaDeTexto 12">
          <a:hlinkClick xmlns:r="http://schemas.openxmlformats.org/officeDocument/2006/relationships" r:id="rId9"/>
          <a:extLst>
            <a:ext uri="{FF2B5EF4-FFF2-40B4-BE49-F238E27FC236}">
              <a16:creationId xmlns:a16="http://schemas.microsoft.com/office/drawing/2014/main" id="{FAA8C2CE-CC26-4330-97D5-FDB92C96422D}"/>
            </a:ext>
          </a:extLst>
        </xdr:cNvPr>
        <xdr:cNvSpPr txBox="1"/>
      </xdr:nvSpPr>
      <xdr:spPr>
        <a:xfrm>
          <a:off x="0" y="375285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Biodiversity and </a:t>
          </a:r>
          <a:r>
            <a:rPr lang="en-US" sz="1100" b="0" u="none" baseline="0">
              <a:solidFill>
                <a:schemeClr val="bg1"/>
              </a:solidFill>
              <a:latin typeface="Verdana" panose="020B0604030504040204" pitchFamily="34" charset="0"/>
              <a:ea typeface="Verdana" panose="020B0604030504040204" pitchFamily="34" charset="0"/>
            </a:rPr>
            <a:t>ecosystem</a:t>
          </a:r>
          <a:r>
            <a:rPr lang="en-US" sz="1100" b="0" u="none">
              <a:solidFill>
                <a:schemeClr val="bg1"/>
              </a:solidFill>
              <a:latin typeface="Verdana" panose="020B0604030504040204" pitchFamily="34" charset="0"/>
              <a:ea typeface="Verdana" panose="020B0604030504040204" pitchFamily="34" charset="0"/>
            </a:rPr>
            <a:t> services</a:t>
          </a:r>
        </a:p>
      </xdr:txBody>
    </xdr:sp>
    <xdr:clientData/>
  </xdr:twoCellAnchor>
  <xdr:twoCellAnchor>
    <xdr:from>
      <xdr:col>0</xdr:col>
      <xdr:colOff>0</xdr:colOff>
      <xdr:row>6</xdr:row>
      <xdr:rowOff>837145</xdr:rowOff>
    </xdr:from>
    <xdr:to>
      <xdr:col>0</xdr:col>
      <xdr:colOff>3132000</xdr:colOff>
      <xdr:row>6</xdr:row>
      <xdr:rowOff>1170520</xdr:rowOff>
    </xdr:to>
    <xdr:sp macro="" textlink="">
      <xdr:nvSpPr>
        <xdr:cNvPr id="14" name="CaixaDeTexto 13">
          <a:hlinkClick xmlns:r="http://schemas.openxmlformats.org/officeDocument/2006/relationships" r:id="rId10"/>
          <a:extLst>
            <a:ext uri="{FF2B5EF4-FFF2-40B4-BE49-F238E27FC236}">
              <a16:creationId xmlns:a16="http://schemas.microsoft.com/office/drawing/2014/main" id="{C9F7169E-CFB9-4E38-90B0-4F3B9950539C}"/>
            </a:ext>
          </a:extLst>
        </xdr:cNvPr>
        <xdr:cNvSpPr txBox="1"/>
      </xdr:nvSpPr>
      <xdr:spPr>
        <a:xfrm>
          <a:off x="0" y="403754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xdr:from>
      <xdr:col>0</xdr:col>
      <xdr:colOff>0</xdr:colOff>
      <xdr:row>6</xdr:row>
      <xdr:rowOff>1121837</xdr:rowOff>
    </xdr:from>
    <xdr:to>
      <xdr:col>0</xdr:col>
      <xdr:colOff>3132000</xdr:colOff>
      <xdr:row>6</xdr:row>
      <xdr:rowOff>1455212</xdr:rowOff>
    </xdr:to>
    <xdr:sp macro="" textlink="">
      <xdr:nvSpPr>
        <xdr:cNvPr id="15" name="CaixaDeTexto 14">
          <a:hlinkClick xmlns:r="http://schemas.openxmlformats.org/officeDocument/2006/relationships" r:id="rId11"/>
          <a:extLst>
            <a:ext uri="{FF2B5EF4-FFF2-40B4-BE49-F238E27FC236}">
              <a16:creationId xmlns:a16="http://schemas.microsoft.com/office/drawing/2014/main" id="{5488F0C1-8203-4E0E-BE8C-ECE3E0852B78}"/>
            </a:ext>
          </a:extLst>
        </xdr:cNvPr>
        <xdr:cNvSpPr txBox="1"/>
      </xdr:nvSpPr>
      <xdr:spPr>
        <a:xfrm>
          <a:off x="0" y="432223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xdr:from>
      <xdr:col>0</xdr:col>
      <xdr:colOff>0</xdr:colOff>
      <xdr:row>6</xdr:row>
      <xdr:rowOff>1406529</xdr:rowOff>
    </xdr:from>
    <xdr:to>
      <xdr:col>0</xdr:col>
      <xdr:colOff>3132000</xdr:colOff>
      <xdr:row>6</xdr:row>
      <xdr:rowOff>1739904</xdr:rowOff>
    </xdr:to>
    <xdr:sp macro="" textlink="">
      <xdr:nvSpPr>
        <xdr:cNvPr id="16" name="CaixaDeTexto 15">
          <a:hlinkClick xmlns:r="http://schemas.openxmlformats.org/officeDocument/2006/relationships" r:id="rId12"/>
          <a:extLst>
            <a:ext uri="{FF2B5EF4-FFF2-40B4-BE49-F238E27FC236}">
              <a16:creationId xmlns:a16="http://schemas.microsoft.com/office/drawing/2014/main" id="{F37432C3-547E-418E-B092-639A5FD465BD}"/>
            </a:ext>
          </a:extLst>
        </xdr:cNvPr>
        <xdr:cNvSpPr txBox="1"/>
      </xdr:nvSpPr>
      <xdr:spPr>
        <a:xfrm>
          <a:off x="0" y="460692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xdr:from>
      <xdr:col>0</xdr:col>
      <xdr:colOff>0</xdr:colOff>
      <xdr:row>6</xdr:row>
      <xdr:rowOff>1691221</xdr:rowOff>
    </xdr:from>
    <xdr:to>
      <xdr:col>0</xdr:col>
      <xdr:colOff>3132000</xdr:colOff>
      <xdr:row>7</xdr:row>
      <xdr:rowOff>262471</xdr:rowOff>
    </xdr:to>
    <xdr:sp macro="" textlink="">
      <xdr:nvSpPr>
        <xdr:cNvPr id="17" name="CaixaDeTexto 16">
          <a:hlinkClick xmlns:r="http://schemas.openxmlformats.org/officeDocument/2006/relationships" r:id="rId13"/>
          <a:extLst>
            <a:ext uri="{FF2B5EF4-FFF2-40B4-BE49-F238E27FC236}">
              <a16:creationId xmlns:a16="http://schemas.microsoft.com/office/drawing/2014/main" id="{39905D6A-43BB-4D74-B9E9-BA4B8BABAD62}"/>
            </a:ext>
          </a:extLst>
        </xdr:cNvPr>
        <xdr:cNvSpPr txBox="1"/>
      </xdr:nvSpPr>
      <xdr:spPr>
        <a:xfrm>
          <a:off x="0" y="4891621"/>
          <a:ext cx="3132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xdr:from>
      <xdr:col>0</xdr:col>
      <xdr:colOff>0</xdr:colOff>
      <xdr:row>7</xdr:row>
      <xdr:rowOff>480488</xdr:rowOff>
    </xdr:from>
    <xdr:to>
      <xdr:col>0</xdr:col>
      <xdr:colOff>3132000</xdr:colOff>
      <xdr:row>7</xdr:row>
      <xdr:rowOff>813863</xdr:rowOff>
    </xdr:to>
    <xdr:sp macro="" textlink="">
      <xdr:nvSpPr>
        <xdr:cNvPr id="18" name="CaixaDeTexto 17">
          <a:extLst>
            <a:ext uri="{FF2B5EF4-FFF2-40B4-BE49-F238E27FC236}">
              <a16:creationId xmlns:a16="http://schemas.microsoft.com/office/drawing/2014/main" id="{D12731A0-0B52-44E3-9D0A-7C0F005D2238}"/>
            </a:ext>
          </a:extLst>
        </xdr:cNvPr>
        <xdr:cNvSpPr txBox="1"/>
      </xdr:nvSpPr>
      <xdr:spPr>
        <a:xfrm>
          <a:off x="0" y="5452538"/>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xdr:from>
      <xdr:col>0</xdr:col>
      <xdr:colOff>0</xdr:colOff>
      <xdr:row>7</xdr:row>
      <xdr:rowOff>765180</xdr:rowOff>
    </xdr:from>
    <xdr:to>
      <xdr:col>0</xdr:col>
      <xdr:colOff>3132000</xdr:colOff>
      <xdr:row>7</xdr:row>
      <xdr:rowOff>1098555</xdr:rowOff>
    </xdr:to>
    <xdr:sp macro="" textlink="">
      <xdr:nvSpPr>
        <xdr:cNvPr id="19" name="CaixaDeTexto 18">
          <a:hlinkClick xmlns:r="http://schemas.openxmlformats.org/officeDocument/2006/relationships" r:id="rId14"/>
          <a:extLst>
            <a:ext uri="{FF2B5EF4-FFF2-40B4-BE49-F238E27FC236}">
              <a16:creationId xmlns:a16="http://schemas.microsoft.com/office/drawing/2014/main" id="{99B99F1E-2B09-4D7E-8A6F-668A73DA3BF7}"/>
            </a:ext>
          </a:extLst>
        </xdr:cNvPr>
        <xdr:cNvSpPr txBox="1"/>
      </xdr:nvSpPr>
      <xdr:spPr>
        <a:xfrm>
          <a:off x="0" y="573723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xdr:from>
      <xdr:col>0</xdr:col>
      <xdr:colOff>0</xdr:colOff>
      <xdr:row>7</xdr:row>
      <xdr:rowOff>1049872</xdr:rowOff>
    </xdr:from>
    <xdr:to>
      <xdr:col>0</xdr:col>
      <xdr:colOff>3132000</xdr:colOff>
      <xdr:row>7</xdr:row>
      <xdr:rowOff>1383247</xdr:rowOff>
    </xdr:to>
    <xdr:sp macro="" textlink="">
      <xdr:nvSpPr>
        <xdr:cNvPr id="20" name="CaixaDeTexto 19">
          <a:hlinkClick xmlns:r="http://schemas.openxmlformats.org/officeDocument/2006/relationships" r:id="rId15"/>
          <a:extLst>
            <a:ext uri="{FF2B5EF4-FFF2-40B4-BE49-F238E27FC236}">
              <a16:creationId xmlns:a16="http://schemas.microsoft.com/office/drawing/2014/main" id="{07F66E8E-E5E8-40AA-91E4-206B22797BC8}"/>
            </a:ext>
          </a:extLst>
        </xdr:cNvPr>
        <xdr:cNvSpPr txBox="1"/>
      </xdr:nvSpPr>
      <xdr:spPr>
        <a:xfrm>
          <a:off x="0" y="602192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xdr:from>
      <xdr:col>0</xdr:col>
      <xdr:colOff>0</xdr:colOff>
      <xdr:row>7</xdr:row>
      <xdr:rowOff>1334564</xdr:rowOff>
    </xdr:from>
    <xdr:to>
      <xdr:col>0</xdr:col>
      <xdr:colOff>3132000</xdr:colOff>
      <xdr:row>8</xdr:row>
      <xdr:rowOff>124889</xdr:rowOff>
    </xdr:to>
    <xdr:sp macro="" textlink="">
      <xdr:nvSpPr>
        <xdr:cNvPr id="21" name="CaixaDeTexto 20">
          <a:hlinkClick xmlns:r="http://schemas.openxmlformats.org/officeDocument/2006/relationships" r:id="rId16"/>
          <a:extLst>
            <a:ext uri="{FF2B5EF4-FFF2-40B4-BE49-F238E27FC236}">
              <a16:creationId xmlns:a16="http://schemas.microsoft.com/office/drawing/2014/main" id="{0EA1C3F1-43DC-44E5-B8A2-B8CE16572AD8}"/>
            </a:ext>
          </a:extLst>
        </xdr:cNvPr>
        <xdr:cNvSpPr txBox="1"/>
      </xdr:nvSpPr>
      <xdr:spPr>
        <a:xfrm>
          <a:off x="0" y="630661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xdr:from>
      <xdr:col>0</xdr:col>
      <xdr:colOff>0</xdr:colOff>
      <xdr:row>8</xdr:row>
      <xdr:rowOff>76200</xdr:rowOff>
    </xdr:from>
    <xdr:to>
      <xdr:col>0</xdr:col>
      <xdr:colOff>3132000</xdr:colOff>
      <xdr:row>8</xdr:row>
      <xdr:rowOff>409575</xdr:rowOff>
    </xdr:to>
    <xdr:sp macro="" textlink="">
      <xdr:nvSpPr>
        <xdr:cNvPr id="22" name="CaixaDeTexto 21">
          <a:hlinkClick xmlns:r="http://schemas.openxmlformats.org/officeDocument/2006/relationships" r:id="rId17"/>
          <a:extLst>
            <a:ext uri="{FF2B5EF4-FFF2-40B4-BE49-F238E27FC236}">
              <a16:creationId xmlns:a16="http://schemas.microsoft.com/office/drawing/2014/main" id="{6F769BB6-EA43-4A7B-B451-5953EFCF68EF}"/>
            </a:ext>
          </a:extLst>
        </xdr:cNvPr>
        <xdr:cNvSpPr txBox="1"/>
      </xdr:nvSpPr>
      <xdr:spPr>
        <a:xfrm>
          <a:off x="0" y="659130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1143000</xdr:colOff>
      <xdr:row>2</xdr:row>
      <xdr:rowOff>152400</xdr:rowOff>
    </xdr:to>
    <xdr:pic>
      <xdr:nvPicPr>
        <xdr:cNvPr id="2" name="Imagem 2">
          <a:extLst>
            <a:ext uri="{FF2B5EF4-FFF2-40B4-BE49-F238E27FC236}">
              <a16:creationId xmlns:a16="http://schemas.microsoft.com/office/drawing/2014/main" id="{63A51186-CAB7-44C8-9FCE-97041B2CD1BE}"/>
            </a:ext>
            <a:ext uri="{147F2762-F138-4A5C-976F-8EAC2B608ADB}">
              <a16:predDERef xmlns:a16="http://schemas.microsoft.com/office/drawing/2014/main" pred="{D0BCB1B3-3098-404F-A934-DBEEA1696984}"/>
            </a:ext>
          </a:extLst>
        </xdr:cNvPr>
        <xdr:cNvPicPr>
          <a:picLocks noChangeAspect="1"/>
        </xdr:cNvPicPr>
      </xdr:nvPicPr>
      <xdr:blipFill>
        <a:blip xmlns:r="http://schemas.openxmlformats.org/officeDocument/2006/relationships" r:embed="rId1"/>
        <a:stretch>
          <a:fillRect/>
        </a:stretch>
      </xdr:blipFill>
      <xdr:spPr>
        <a:xfrm>
          <a:off x="9525" y="0"/>
          <a:ext cx="1133475" cy="552450"/>
        </a:xfrm>
        <a:prstGeom prst="rect">
          <a:avLst/>
        </a:prstGeom>
      </xdr:spPr>
    </xdr:pic>
    <xdr:clientData/>
  </xdr:twoCellAnchor>
  <xdr:twoCellAnchor editAs="absolute">
    <xdr:from>
      <xdr:col>0</xdr:col>
      <xdr:colOff>10238</xdr:colOff>
      <xdr:row>3</xdr:row>
      <xdr:rowOff>134613</xdr:rowOff>
    </xdr:from>
    <xdr:to>
      <xdr:col>0</xdr:col>
      <xdr:colOff>3135888</xdr:colOff>
      <xdr:row>4</xdr:row>
      <xdr:rowOff>172713</xdr:rowOff>
    </xdr:to>
    <xdr:sp macro="" textlink="">
      <xdr:nvSpPr>
        <xdr:cNvPr id="3" name="CaixaDeTexto 2">
          <a:hlinkClick xmlns:r="http://schemas.openxmlformats.org/officeDocument/2006/relationships" r:id="rId2"/>
          <a:extLst>
            <a:ext uri="{FF2B5EF4-FFF2-40B4-BE49-F238E27FC236}">
              <a16:creationId xmlns:a16="http://schemas.microsoft.com/office/drawing/2014/main" id="{F1F85735-66C8-4F9D-8659-2DFA3A6D6C97}"/>
            </a:ext>
          </a:extLst>
        </xdr:cNvPr>
        <xdr:cNvSpPr txBox="1"/>
      </xdr:nvSpPr>
      <xdr:spPr>
        <a:xfrm>
          <a:off x="3888" y="729440"/>
          <a:ext cx="3132000" cy="333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Materiality</a:t>
          </a:r>
        </a:p>
      </xdr:txBody>
    </xdr:sp>
    <xdr:clientData/>
  </xdr:twoCellAnchor>
  <xdr:twoCellAnchor editAs="absolute">
    <xdr:from>
      <xdr:col>0</xdr:col>
      <xdr:colOff>10238</xdr:colOff>
      <xdr:row>4</xdr:row>
      <xdr:rowOff>307387</xdr:rowOff>
    </xdr:from>
    <xdr:to>
      <xdr:col>0</xdr:col>
      <xdr:colOff>3135888</xdr:colOff>
      <xdr:row>5</xdr:row>
      <xdr:rowOff>321674</xdr:rowOff>
    </xdr:to>
    <xdr:sp macro="" textlink="">
      <xdr:nvSpPr>
        <xdr:cNvPr id="10" name="CaixaDeTexto 9">
          <a:extLst>
            <a:ext uri="{FF2B5EF4-FFF2-40B4-BE49-F238E27FC236}">
              <a16:creationId xmlns:a16="http://schemas.microsoft.com/office/drawing/2014/main" id="{0F7AD205-B7A9-4E3C-A777-8E012C053DA9}"/>
            </a:ext>
          </a:extLst>
        </xdr:cNvPr>
        <xdr:cNvSpPr txBox="1"/>
      </xdr:nvSpPr>
      <xdr:spPr>
        <a:xfrm>
          <a:off x="3888" y="1197683"/>
          <a:ext cx="3132000" cy="336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solidFill>
                <a:schemeClr val="bg1"/>
              </a:solidFill>
              <a:latin typeface="Verdana" panose="020B0604030504040204" pitchFamily="34" charset="0"/>
              <a:ea typeface="Verdana" panose="020B0604030504040204" pitchFamily="34" charset="0"/>
            </a:rPr>
            <a:t>Social</a:t>
          </a:r>
        </a:p>
      </xdr:txBody>
    </xdr:sp>
    <xdr:clientData/>
  </xdr:twoCellAnchor>
  <xdr:twoCellAnchor editAs="absolute">
    <xdr:from>
      <xdr:col>0</xdr:col>
      <xdr:colOff>10238</xdr:colOff>
      <xdr:row>5</xdr:row>
      <xdr:rowOff>279341</xdr:rowOff>
    </xdr:from>
    <xdr:to>
      <xdr:col>0</xdr:col>
      <xdr:colOff>3135888</xdr:colOff>
      <xdr:row>5</xdr:row>
      <xdr:rowOff>599222</xdr:rowOff>
    </xdr:to>
    <xdr:sp macro="" textlink="">
      <xdr:nvSpPr>
        <xdr:cNvPr id="13" name="CaixaDeTexto 12">
          <a:hlinkClick xmlns:r="http://schemas.openxmlformats.org/officeDocument/2006/relationships" r:id="rId3"/>
          <a:extLst>
            <a:ext uri="{FF2B5EF4-FFF2-40B4-BE49-F238E27FC236}">
              <a16:creationId xmlns:a16="http://schemas.microsoft.com/office/drawing/2014/main" id="{2201332C-B4DF-4D28-B36D-7B4130D668C0}"/>
            </a:ext>
          </a:extLst>
        </xdr:cNvPr>
        <xdr:cNvSpPr txBox="1"/>
      </xdr:nvSpPr>
      <xdr:spPr>
        <a:xfrm>
          <a:off x="3888" y="1485971"/>
          <a:ext cx="3132000" cy="326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Employees</a:t>
          </a:r>
        </a:p>
      </xdr:txBody>
    </xdr:sp>
    <xdr:clientData/>
  </xdr:twoCellAnchor>
  <xdr:twoCellAnchor editAs="absolute">
    <xdr:from>
      <xdr:col>0</xdr:col>
      <xdr:colOff>10238</xdr:colOff>
      <xdr:row>5</xdr:row>
      <xdr:rowOff>550539</xdr:rowOff>
    </xdr:from>
    <xdr:to>
      <xdr:col>0</xdr:col>
      <xdr:colOff>3135888</xdr:colOff>
      <xdr:row>5</xdr:row>
      <xdr:rowOff>887883</xdr:rowOff>
    </xdr:to>
    <xdr:sp macro="" textlink="">
      <xdr:nvSpPr>
        <xdr:cNvPr id="25" name="CaixaDeTexto 24">
          <a:hlinkClick xmlns:r="http://schemas.openxmlformats.org/officeDocument/2006/relationships" r:id="rId4"/>
          <a:extLst>
            <a:ext uri="{FF2B5EF4-FFF2-40B4-BE49-F238E27FC236}">
              <a16:creationId xmlns:a16="http://schemas.microsoft.com/office/drawing/2014/main" id="{6DDBB49F-EE77-4D57-826E-2E1F9A2C3E66}"/>
            </a:ext>
          </a:extLst>
        </xdr:cNvPr>
        <xdr:cNvSpPr txBox="1"/>
      </xdr:nvSpPr>
      <xdr:spPr>
        <a:xfrm>
          <a:off x="3888" y="1763519"/>
          <a:ext cx="3132000" cy="33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Health, </a:t>
          </a:r>
          <a:r>
            <a:rPr lang="en-US" sz="1100" b="0" u="none" baseline="0">
              <a:solidFill>
                <a:schemeClr val="bg1"/>
              </a:solidFill>
              <a:latin typeface="Verdana" panose="020B0604030504040204" pitchFamily="34" charset="0"/>
              <a:ea typeface="Verdana" panose="020B0604030504040204" pitchFamily="34" charset="0"/>
            </a:rPr>
            <a:t>safety and well-being</a:t>
          </a:r>
        </a:p>
      </xdr:txBody>
    </xdr:sp>
    <xdr:clientData/>
  </xdr:twoCellAnchor>
  <xdr:twoCellAnchor editAs="absolute">
    <xdr:from>
      <xdr:col>0</xdr:col>
      <xdr:colOff>10238</xdr:colOff>
      <xdr:row>5</xdr:row>
      <xdr:rowOff>826500</xdr:rowOff>
    </xdr:from>
    <xdr:to>
      <xdr:col>0</xdr:col>
      <xdr:colOff>3135888</xdr:colOff>
      <xdr:row>5</xdr:row>
      <xdr:rowOff>1172575</xdr:rowOff>
    </xdr:to>
    <xdr:sp macro="" textlink="">
      <xdr:nvSpPr>
        <xdr:cNvPr id="26" name="CaixaDeTexto 25">
          <a:hlinkClick xmlns:r="http://schemas.openxmlformats.org/officeDocument/2006/relationships" r:id="rId5"/>
          <a:extLst>
            <a:ext uri="{FF2B5EF4-FFF2-40B4-BE49-F238E27FC236}">
              <a16:creationId xmlns:a16="http://schemas.microsoft.com/office/drawing/2014/main" id="{32575712-8838-44B0-8F4F-0DA96D52C8C1}"/>
            </a:ext>
          </a:extLst>
        </xdr:cNvPr>
        <xdr:cNvSpPr txBox="1"/>
      </xdr:nvSpPr>
      <xdr:spPr>
        <a:xfrm>
          <a:off x="3888" y="2045830"/>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Social legacy</a:t>
          </a:r>
        </a:p>
      </xdr:txBody>
    </xdr:sp>
    <xdr:clientData/>
  </xdr:twoCellAnchor>
  <xdr:twoCellAnchor editAs="absolute">
    <xdr:from>
      <xdr:col>0</xdr:col>
      <xdr:colOff>10238</xdr:colOff>
      <xdr:row>5</xdr:row>
      <xdr:rowOff>1117542</xdr:rowOff>
    </xdr:from>
    <xdr:to>
      <xdr:col>0</xdr:col>
      <xdr:colOff>3135888</xdr:colOff>
      <xdr:row>5</xdr:row>
      <xdr:rowOff>1450917</xdr:rowOff>
    </xdr:to>
    <xdr:sp macro="" textlink="">
      <xdr:nvSpPr>
        <xdr:cNvPr id="27" name="CaixaDeTexto 26">
          <a:hlinkClick xmlns:r="http://schemas.openxmlformats.org/officeDocument/2006/relationships" r:id="rId6"/>
          <a:extLst>
            <a:ext uri="{FF2B5EF4-FFF2-40B4-BE49-F238E27FC236}">
              <a16:creationId xmlns:a16="http://schemas.microsoft.com/office/drawing/2014/main" id="{613E6EC4-5DF2-4A85-94BD-B7D0E7E68DC7}"/>
            </a:ext>
          </a:extLst>
        </xdr:cNvPr>
        <xdr:cNvSpPr txBox="1"/>
      </xdr:nvSpPr>
      <xdr:spPr>
        <a:xfrm>
          <a:off x="3888" y="2330522"/>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Human rights</a:t>
          </a:r>
        </a:p>
      </xdr:txBody>
    </xdr:sp>
    <xdr:clientData/>
  </xdr:twoCellAnchor>
  <xdr:twoCellAnchor editAs="absolute">
    <xdr:from>
      <xdr:col>0</xdr:col>
      <xdr:colOff>10238</xdr:colOff>
      <xdr:row>6</xdr:row>
      <xdr:rowOff>166365</xdr:rowOff>
    </xdr:from>
    <xdr:to>
      <xdr:col>0</xdr:col>
      <xdr:colOff>3135888</xdr:colOff>
      <xdr:row>6</xdr:row>
      <xdr:rowOff>499740</xdr:rowOff>
    </xdr:to>
    <xdr:sp macro="" textlink="">
      <xdr:nvSpPr>
        <xdr:cNvPr id="28" name="CaixaDeTexto 9">
          <a:extLst>
            <a:ext uri="{FF2B5EF4-FFF2-40B4-BE49-F238E27FC236}">
              <a16:creationId xmlns:a16="http://schemas.microsoft.com/office/drawing/2014/main" id="{3683EBDC-9C9B-41FE-AFC9-683BE048C615}"/>
            </a:ext>
          </a:extLst>
        </xdr:cNvPr>
        <xdr:cNvSpPr txBox="1"/>
      </xdr:nvSpPr>
      <xdr:spPr>
        <a:xfrm>
          <a:off x="3888" y="2843814"/>
          <a:ext cx="3132000" cy="332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Environmental</a:t>
          </a:r>
        </a:p>
      </xdr:txBody>
    </xdr:sp>
    <xdr:clientData/>
  </xdr:twoCellAnchor>
  <xdr:twoCellAnchor editAs="absolute">
    <xdr:from>
      <xdr:col>0</xdr:col>
      <xdr:colOff>10238</xdr:colOff>
      <xdr:row>6</xdr:row>
      <xdr:rowOff>451057</xdr:rowOff>
    </xdr:from>
    <xdr:to>
      <xdr:col>0</xdr:col>
      <xdr:colOff>3135888</xdr:colOff>
      <xdr:row>6</xdr:row>
      <xdr:rowOff>784432</xdr:rowOff>
    </xdr:to>
    <xdr:sp macro="" textlink="">
      <xdr:nvSpPr>
        <xdr:cNvPr id="29" name="CaixaDeTexto 28">
          <a:hlinkClick xmlns:r="http://schemas.openxmlformats.org/officeDocument/2006/relationships" r:id="rId7"/>
          <a:extLst>
            <a:ext uri="{FF2B5EF4-FFF2-40B4-BE49-F238E27FC236}">
              <a16:creationId xmlns:a16="http://schemas.microsoft.com/office/drawing/2014/main" id="{200B3F2B-1C4C-4E34-BC7E-7B85342DE59B}"/>
            </a:ext>
          </a:extLst>
        </xdr:cNvPr>
        <xdr:cNvSpPr txBox="1"/>
      </xdr:nvSpPr>
      <xdr:spPr>
        <a:xfrm>
          <a:off x="3888" y="3127534"/>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Climate change</a:t>
          </a:r>
        </a:p>
      </xdr:txBody>
    </xdr:sp>
    <xdr:clientData/>
  </xdr:twoCellAnchor>
  <xdr:twoCellAnchor editAs="absolute">
    <xdr:from>
      <xdr:col>0</xdr:col>
      <xdr:colOff>10238</xdr:colOff>
      <xdr:row>6</xdr:row>
      <xdr:rowOff>735749</xdr:rowOff>
    </xdr:from>
    <xdr:to>
      <xdr:col>0</xdr:col>
      <xdr:colOff>3135888</xdr:colOff>
      <xdr:row>6</xdr:row>
      <xdr:rowOff>1059599</xdr:rowOff>
    </xdr:to>
    <xdr:sp macro="" textlink="">
      <xdr:nvSpPr>
        <xdr:cNvPr id="30" name="CaixaDeTexto 11">
          <a:hlinkClick xmlns:r="http://schemas.openxmlformats.org/officeDocument/2006/relationships" r:id="rId8"/>
          <a:extLst>
            <a:ext uri="{FF2B5EF4-FFF2-40B4-BE49-F238E27FC236}">
              <a16:creationId xmlns:a16="http://schemas.microsoft.com/office/drawing/2014/main" id="{FB716677-A5A4-4019-B9E8-0BDEDC204E9B}"/>
            </a:ext>
          </a:extLst>
        </xdr:cNvPr>
        <xdr:cNvSpPr txBox="1"/>
      </xdr:nvSpPr>
      <xdr:spPr>
        <a:xfrm>
          <a:off x="3888" y="3412226"/>
          <a:ext cx="31320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Renewable energy and energy efficiency</a:t>
          </a:r>
        </a:p>
      </xdr:txBody>
    </xdr:sp>
    <xdr:clientData/>
  </xdr:twoCellAnchor>
  <xdr:twoCellAnchor editAs="absolute">
    <xdr:from>
      <xdr:col>0</xdr:col>
      <xdr:colOff>10238</xdr:colOff>
      <xdr:row>6</xdr:row>
      <xdr:rowOff>1020441</xdr:rowOff>
    </xdr:from>
    <xdr:to>
      <xdr:col>1</xdr:col>
      <xdr:colOff>37</xdr:colOff>
      <xdr:row>7</xdr:row>
      <xdr:rowOff>225104</xdr:rowOff>
    </xdr:to>
    <xdr:sp macro="" textlink="">
      <xdr:nvSpPr>
        <xdr:cNvPr id="31" name="CaixaDeTexto 30">
          <a:hlinkClick xmlns:r="http://schemas.openxmlformats.org/officeDocument/2006/relationships" r:id="rId9"/>
          <a:extLst>
            <a:ext uri="{FF2B5EF4-FFF2-40B4-BE49-F238E27FC236}">
              <a16:creationId xmlns:a16="http://schemas.microsoft.com/office/drawing/2014/main" id="{2F3EDE6C-F1BB-4793-B4B1-C4F8FCE53A3E}"/>
            </a:ext>
          </a:extLst>
        </xdr:cNvPr>
        <xdr:cNvSpPr txBox="1"/>
      </xdr:nvSpPr>
      <xdr:spPr>
        <a:xfrm>
          <a:off x="3888" y="3701682"/>
          <a:ext cx="34200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u="none">
              <a:solidFill>
                <a:srgbClr val="17D4E8"/>
              </a:solidFill>
              <a:latin typeface="Verdana" panose="020B0604030504040204" pitchFamily="34" charset="0"/>
              <a:ea typeface="Verdana" panose="020B0604030504040204" pitchFamily="34" charset="0"/>
            </a:rPr>
            <a:t>Biodiversity and </a:t>
          </a:r>
          <a:r>
            <a:rPr lang="en-US" sz="1100" b="1" u="none" baseline="0">
              <a:solidFill>
                <a:srgbClr val="17D4E8"/>
              </a:solidFill>
              <a:latin typeface="Verdana" panose="020B0604030504040204" pitchFamily="34" charset="0"/>
              <a:ea typeface="Verdana" panose="020B0604030504040204" pitchFamily="34" charset="0"/>
            </a:rPr>
            <a:t>ecosystem</a:t>
          </a:r>
          <a:r>
            <a:rPr lang="en-US" sz="1100" b="1" u="none">
              <a:solidFill>
                <a:srgbClr val="17D4E8"/>
              </a:solidFill>
              <a:latin typeface="Verdana" panose="020B0604030504040204" pitchFamily="34" charset="0"/>
              <a:ea typeface="Verdana" panose="020B0604030504040204" pitchFamily="34" charset="0"/>
            </a:rPr>
            <a:t> services</a:t>
          </a:r>
        </a:p>
      </xdr:txBody>
    </xdr:sp>
    <xdr:clientData/>
  </xdr:twoCellAnchor>
  <xdr:twoCellAnchor editAs="absolute">
    <xdr:from>
      <xdr:col>0</xdr:col>
      <xdr:colOff>10238</xdr:colOff>
      <xdr:row>7</xdr:row>
      <xdr:rowOff>176421</xdr:rowOff>
    </xdr:from>
    <xdr:to>
      <xdr:col>0</xdr:col>
      <xdr:colOff>3135888</xdr:colOff>
      <xdr:row>7</xdr:row>
      <xdr:rowOff>509796</xdr:rowOff>
    </xdr:to>
    <xdr:sp macro="" textlink="">
      <xdr:nvSpPr>
        <xdr:cNvPr id="32" name="CaixaDeTexto 31">
          <a:hlinkClick xmlns:r="http://schemas.openxmlformats.org/officeDocument/2006/relationships" r:id="rId10"/>
          <a:extLst>
            <a:ext uri="{FF2B5EF4-FFF2-40B4-BE49-F238E27FC236}">
              <a16:creationId xmlns:a16="http://schemas.microsoft.com/office/drawing/2014/main" id="{A4D2C9BF-9ED2-4E76-AEEA-438070DB3FDF}"/>
            </a:ext>
          </a:extLst>
        </xdr:cNvPr>
        <xdr:cNvSpPr txBox="1"/>
      </xdr:nvSpPr>
      <xdr:spPr>
        <a:xfrm>
          <a:off x="3888" y="3972085"/>
          <a:ext cx="3132000" cy="32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Water resources</a:t>
          </a:r>
        </a:p>
      </xdr:txBody>
    </xdr:sp>
    <xdr:clientData/>
  </xdr:twoCellAnchor>
  <xdr:twoCellAnchor editAs="absolute">
    <xdr:from>
      <xdr:col>0</xdr:col>
      <xdr:colOff>10238</xdr:colOff>
      <xdr:row>7</xdr:row>
      <xdr:rowOff>461113</xdr:rowOff>
    </xdr:from>
    <xdr:to>
      <xdr:col>0</xdr:col>
      <xdr:colOff>3135888</xdr:colOff>
      <xdr:row>7</xdr:row>
      <xdr:rowOff>794488</xdr:rowOff>
    </xdr:to>
    <xdr:sp macro="" textlink="">
      <xdr:nvSpPr>
        <xdr:cNvPr id="33" name="CaixaDeTexto 32">
          <a:hlinkClick xmlns:r="http://schemas.openxmlformats.org/officeDocument/2006/relationships" r:id="rId11"/>
          <a:extLst>
            <a:ext uri="{FF2B5EF4-FFF2-40B4-BE49-F238E27FC236}">
              <a16:creationId xmlns:a16="http://schemas.microsoft.com/office/drawing/2014/main" id="{5AF3AF2E-36B3-49D2-B2C4-94B7B4C38F21}"/>
            </a:ext>
          </a:extLst>
        </xdr:cNvPr>
        <xdr:cNvSpPr txBox="1"/>
      </xdr:nvSpPr>
      <xdr:spPr>
        <a:xfrm>
          <a:off x="3888" y="425337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Waste and co-products</a:t>
          </a:r>
        </a:p>
      </xdr:txBody>
    </xdr:sp>
    <xdr:clientData/>
  </xdr:twoCellAnchor>
  <xdr:twoCellAnchor editAs="absolute">
    <xdr:from>
      <xdr:col>0</xdr:col>
      <xdr:colOff>10238</xdr:colOff>
      <xdr:row>7</xdr:row>
      <xdr:rowOff>745805</xdr:rowOff>
    </xdr:from>
    <xdr:to>
      <xdr:col>0</xdr:col>
      <xdr:colOff>3135888</xdr:colOff>
      <xdr:row>7</xdr:row>
      <xdr:rowOff>1068067</xdr:rowOff>
    </xdr:to>
    <xdr:sp macro="" textlink="">
      <xdr:nvSpPr>
        <xdr:cNvPr id="34" name="CaixaDeTexto 33">
          <a:hlinkClick xmlns:r="http://schemas.openxmlformats.org/officeDocument/2006/relationships" r:id="rId12"/>
          <a:extLst>
            <a:ext uri="{FF2B5EF4-FFF2-40B4-BE49-F238E27FC236}">
              <a16:creationId xmlns:a16="http://schemas.microsoft.com/office/drawing/2014/main" id="{B7DEE043-023E-4590-8053-3435557B72CB}"/>
            </a:ext>
          </a:extLst>
        </xdr:cNvPr>
        <xdr:cNvSpPr txBox="1"/>
      </xdr:nvSpPr>
      <xdr:spPr>
        <a:xfrm>
          <a:off x="3888" y="4538067"/>
          <a:ext cx="3132000"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Dam management</a:t>
          </a:r>
        </a:p>
      </xdr:txBody>
    </xdr:sp>
    <xdr:clientData/>
  </xdr:twoCellAnchor>
  <xdr:twoCellAnchor editAs="absolute">
    <xdr:from>
      <xdr:col>0</xdr:col>
      <xdr:colOff>10238</xdr:colOff>
      <xdr:row>7</xdr:row>
      <xdr:rowOff>1030497</xdr:rowOff>
    </xdr:from>
    <xdr:to>
      <xdr:col>0</xdr:col>
      <xdr:colOff>3135888</xdr:colOff>
      <xdr:row>7</xdr:row>
      <xdr:rowOff>1374984</xdr:rowOff>
    </xdr:to>
    <xdr:sp macro="" textlink="">
      <xdr:nvSpPr>
        <xdr:cNvPr id="35" name="CaixaDeTexto 34">
          <a:hlinkClick xmlns:r="http://schemas.openxmlformats.org/officeDocument/2006/relationships" r:id="rId13"/>
          <a:extLst>
            <a:ext uri="{FF2B5EF4-FFF2-40B4-BE49-F238E27FC236}">
              <a16:creationId xmlns:a16="http://schemas.microsoft.com/office/drawing/2014/main" id="{60091F8C-5B09-46E9-B961-80CDBAF7E818}"/>
            </a:ext>
          </a:extLst>
        </xdr:cNvPr>
        <xdr:cNvSpPr txBox="1"/>
      </xdr:nvSpPr>
      <xdr:spPr>
        <a:xfrm>
          <a:off x="3888" y="4822759"/>
          <a:ext cx="3132000" cy="338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Circular aluminum</a:t>
          </a:r>
        </a:p>
      </xdr:txBody>
    </xdr:sp>
    <xdr:clientData/>
  </xdr:twoCellAnchor>
  <xdr:twoCellAnchor editAs="absolute">
    <xdr:from>
      <xdr:col>0</xdr:col>
      <xdr:colOff>10238</xdr:colOff>
      <xdr:row>7</xdr:row>
      <xdr:rowOff>1586651</xdr:rowOff>
    </xdr:from>
    <xdr:to>
      <xdr:col>0</xdr:col>
      <xdr:colOff>3135888</xdr:colOff>
      <xdr:row>7</xdr:row>
      <xdr:rowOff>1920026</xdr:rowOff>
    </xdr:to>
    <xdr:sp macro="" textlink="">
      <xdr:nvSpPr>
        <xdr:cNvPr id="36" name="CaixaDeTexto 35">
          <a:extLst>
            <a:ext uri="{FF2B5EF4-FFF2-40B4-BE49-F238E27FC236}">
              <a16:creationId xmlns:a16="http://schemas.microsoft.com/office/drawing/2014/main" id="{95622B04-EBE0-4DD8-93F2-A7CE216DFC31}"/>
            </a:ext>
          </a:extLst>
        </xdr:cNvPr>
        <xdr:cNvSpPr txBox="1"/>
      </xdr:nvSpPr>
      <xdr:spPr>
        <a:xfrm>
          <a:off x="3888" y="5378913"/>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none">
              <a:solidFill>
                <a:schemeClr val="bg1"/>
              </a:solidFill>
              <a:latin typeface="Verdana" panose="020B0604030504040204" pitchFamily="34" charset="0"/>
              <a:ea typeface="Verdana" panose="020B0604030504040204" pitchFamily="34" charset="0"/>
            </a:rPr>
            <a:t>Governance</a:t>
          </a:r>
        </a:p>
      </xdr:txBody>
    </xdr:sp>
    <xdr:clientData/>
  </xdr:twoCellAnchor>
  <xdr:twoCellAnchor editAs="absolute">
    <xdr:from>
      <xdr:col>0</xdr:col>
      <xdr:colOff>10238</xdr:colOff>
      <xdr:row>7</xdr:row>
      <xdr:rowOff>1871343</xdr:rowOff>
    </xdr:from>
    <xdr:to>
      <xdr:col>0</xdr:col>
      <xdr:colOff>3135888</xdr:colOff>
      <xdr:row>7</xdr:row>
      <xdr:rowOff>2204718</xdr:rowOff>
    </xdr:to>
    <xdr:sp macro="" textlink="">
      <xdr:nvSpPr>
        <xdr:cNvPr id="37" name="CaixaDeTexto 36">
          <a:hlinkClick xmlns:r="http://schemas.openxmlformats.org/officeDocument/2006/relationships" r:id="rId14"/>
          <a:extLst>
            <a:ext uri="{FF2B5EF4-FFF2-40B4-BE49-F238E27FC236}">
              <a16:creationId xmlns:a16="http://schemas.microsoft.com/office/drawing/2014/main" id="{94858309-62BB-4B0E-B1CF-0C7C62BCD8DC}"/>
            </a:ext>
          </a:extLst>
        </xdr:cNvPr>
        <xdr:cNvSpPr txBox="1"/>
      </xdr:nvSpPr>
      <xdr:spPr>
        <a:xfrm>
          <a:off x="3888" y="566360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Sustainable value chain</a:t>
          </a:r>
        </a:p>
      </xdr:txBody>
    </xdr:sp>
    <xdr:clientData/>
  </xdr:twoCellAnchor>
  <xdr:twoCellAnchor editAs="absolute">
    <xdr:from>
      <xdr:col>0</xdr:col>
      <xdr:colOff>10238</xdr:colOff>
      <xdr:row>7</xdr:row>
      <xdr:rowOff>2156035</xdr:rowOff>
    </xdr:from>
    <xdr:to>
      <xdr:col>0</xdr:col>
      <xdr:colOff>3135888</xdr:colOff>
      <xdr:row>8</xdr:row>
      <xdr:rowOff>239129</xdr:rowOff>
    </xdr:to>
    <xdr:sp macro="" textlink="">
      <xdr:nvSpPr>
        <xdr:cNvPr id="38" name="CaixaDeTexto 37">
          <a:hlinkClick xmlns:r="http://schemas.openxmlformats.org/officeDocument/2006/relationships" r:id="rId15"/>
          <a:extLst>
            <a:ext uri="{FF2B5EF4-FFF2-40B4-BE49-F238E27FC236}">
              <a16:creationId xmlns:a16="http://schemas.microsoft.com/office/drawing/2014/main" id="{D57E4344-35E5-40D6-849C-64664B284672}"/>
            </a:ext>
          </a:extLst>
        </xdr:cNvPr>
        <xdr:cNvSpPr txBox="1"/>
      </xdr:nvSpPr>
      <xdr:spPr>
        <a:xfrm>
          <a:off x="3888" y="5948297"/>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Innovation and technology</a:t>
          </a:r>
        </a:p>
      </xdr:txBody>
    </xdr:sp>
    <xdr:clientData/>
  </xdr:twoCellAnchor>
  <xdr:twoCellAnchor editAs="absolute">
    <xdr:from>
      <xdr:col>0</xdr:col>
      <xdr:colOff>10238</xdr:colOff>
      <xdr:row>8</xdr:row>
      <xdr:rowOff>190446</xdr:rowOff>
    </xdr:from>
    <xdr:to>
      <xdr:col>0</xdr:col>
      <xdr:colOff>3135888</xdr:colOff>
      <xdr:row>8</xdr:row>
      <xdr:rowOff>534441</xdr:rowOff>
    </xdr:to>
    <xdr:sp macro="" textlink="">
      <xdr:nvSpPr>
        <xdr:cNvPr id="39" name="CaixaDeTexto 38">
          <a:hlinkClick xmlns:r="http://schemas.openxmlformats.org/officeDocument/2006/relationships" r:id="rId16"/>
          <a:extLst>
            <a:ext uri="{FF2B5EF4-FFF2-40B4-BE49-F238E27FC236}">
              <a16:creationId xmlns:a16="http://schemas.microsoft.com/office/drawing/2014/main" id="{9BFDB2EE-2E12-4B41-AED4-9B1C90E3B33C}"/>
            </a:ext>
          </a:extLst>
        </xdr:cNvPr>
        <xdr:cNvSpPr txBox="1"/>
      </xdr:nvSpPr>
      <xdr:spPr>
        <a:xfrm>
          <a:off x="3888" y="6232989"/>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Policy influence</a:t>
          </a:r>
        </a:p>
      </xdr:txBody>
    </xdr:sp>
    <xdr:clientData/>
  </xdr:twoCellAnchor>
  <xdr:twoCellAnchor editAs="absolute">
    <xdr:from>
      <xdr:col>0</xdr:col>
      <xdr:colOff>10238</xdr:colOff>
      <xdr:row>8</xdr:row>
      <xdr:rowOff>485752</xdr:rowOff>
    </xdr:from>
    <xdr:to>
      <xdr:col>0</xdr:col>
      <xdr:colOff>3135888</xdr:colOff>
      <xdr:row>8</xdr:row>
      <xdr:rowOff>819127</xdr:rowOff>
    </xdr:to>
    <xdr:sp macro="" textlink="">
      <xdr:nvSpPr>
        <xdr:cNvPr id="40" name="CaixaDeTexto 39">
          <a:hlinkClick xmlns:r="http://schemas.openxmlformats.org/officeDocument/2006/relationships" r:id="rId17"/>
          <a:extLst>
            <a:ext uri="{FF2B5EF4-FFF2-40B4-BE49-F238E27FC236}">
              <a16:creationId xmlns:a16="http://schemas.microsoft.com/office/drawing/2014/main" id="{E1D27013-214F-420E-A750-C40F93232A03}"/>
            </a:ext>
          </a:extLst>
        </xdr:cNvPr>
        <xdr:cNvSpPr txBox="1"/>
      </xdr:nvSpPr>
      <xdr:spPr>
        <a:xfrm>
          <a:off x="3888" y="6517675"/>
          <a:ext cx="313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u="none">
              <a:solidFill>
                <a:schemeClr val="bg1"/>
              </a:solidFill>
              <a:latin typeface="Verdana" panose="020B0604030504040204" pitchFamily="34" charset="0"/>
              <a:ea typeface="Verdana" panose="020B0604030504040204" pitchFamily="34" charset="0"/>
            </a:rPr>
            <a:t>Corporate governance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d2biijvbg5ozmx.cloudfront.net/250924_PAE_VOT_Versao_Site_rev01_e5b6d12c01.pdf" TargetMode="External"/><Relationship Id="rId13" Type="http://schemas.openxmlformats.org/officeDocument/2006/relationships/hyperlink" Target="https://d2biijvbg5ozmx.cloudfront.net/250924_PAE_POR_Versao_Site_rev01_3036e9dc12.pdf" TargetMode="External"/><Relationship Id="rId18" Type="http://schemas.openxmlformats.org/officeDocument/2006/relationships/hyperlink" Target="https://d2biijvbg5ozmx.cloudfront.net/250924_PAE_OUR_Versao_Site_rev01_fa3338eafa.pdf" TargetMode="External"/><Relationship Id="rId3" Type="http://schemas.openxmlformats.org/officeDocument/2006/relationships/hyperlink" Target="https://d2biijvbg5ozmx.cloudfront.net/PAE_Barragem_Jacuba_191d4cd625.pdf" TargetMode="External"/><Relationship Id="rId7" Type="http://schemas.openxmlformats.org/officeDocument/2006/relationships/hyperlink" Target="https://d2biijvbg5ozmx.cloudfront.net/250924_PAE_SHE_Versao_Site_rev01_c66a6df5fe.pdf" TargetMode="External"/><Relationship Id="rId12" Type="http://schemas.openxmlformats.org/officeDocument/2006/relationships/hyperlink" Target="https://d2biijvbg5ozmx.cloudfront.net/250924_PAE_PIR_Versao_Site_rev01_31a276b1f4.pdf" TargetMode="External"/><Relationship Id="rId17" Type="http://schemas.openxmlformats.org/officeDocument/2006/relationships/hyperlink" Target="https://d2biijvbg5ozmx.cloudfront.net/250924_PAE_SOB_Versao_Site_rev01_a8e44f124c.pdf" TargetMode="External"/><Relationship Id="rId2" Type="http://schemas.openxmlformats.org/officeDocument/2006/relationships/hyperlink" Target="https://d2biijvbg5ozmx.cloudfront.net/HBR_46_23_CBA_BAL_REL_001_Site_Tarjado_722466e85f.pdf" TargetMode="External"/><Relationship Id="rId16" Type="http://schemas.openxmlformats.org/officeDocument/2006/relationships/hyperlink" Target="https://d2biijvbg5ozmx.cloudfront.net/250924_PAE_SER_Versao_Site_rev01_9d97a7ae5f.pdf" TargetMode="External"/><Relationship Id="rId20" Type="http://schemas.openxmlformats.org/officeDocument/2006/relationships/drawing" Target="../drawings/drawing12.xml"/><Relationship Id="rId1" Type="http://schemas.openxmlformats.org/officeDocument/2006/relationships/hyperlink" Target="https://d2biijvbg5ozmx.cloudfront.net/250924_HBR_26_21_CBA_REL_001_R5_SITE_ac9b7d6729.pdf" TargetMode="External"/><Relationship Id="rId6" Type="http://schemas.openxmlformats.org/officeDocument/2006/relationships/hyperlink" Target="https://d2biijvbg5ozmx.cloudfront.net/pae_palmital_compressed_5ce3f099c5.pdf" TargetMode="External"/><Relationship Id="rId11" Type="http://schemas.openxmlformats.org/officeDocument/2006/relationships/hyperlink" Target="https://d2biijvbg5ozmx.cloudfront.net/250924_PAE_FUM_Versao_Site_rev01_5f2fa8cf61.pdf" TargetMode="External"/><Relationship Id="rId5" Type="http://schemas.openxmlformats.org/officeDocument/2006/relationships/hyperlink" Target="https://d2biijvbg5ozmx.cloudfront.net/250924_HBR_26_21_CBA_REL_006_R5_SITE_9f164a7dd8.pdf" TargetMode="External"/><Relationship Id="rId15" Type="http://schemas.openxmlformats.org/officeDocument/2006/relationships/hyperlink" Target="https://d2biijvbg5ozmx.cloudfront.net/250924_PAE_IPO_Versao_Site_rev01_ce574b4638.pdf" TargetMode="External"/><Relationship Id="rId10" Type="http://schemas.openxmlformats.org/officeDocument/2006/relationships/hyperlink" Target="https://d2biijvbg5ozmx.cloudfront.net/250924_PAE_BAR_Versao_Site_rev01_651f8044c8.pdf" TargetMode="External"/><Relationship Id="rId19" Type="http://schemas.openxmlformats.org/officeDocument/2006/relationships/printerSettings" Target="../printerSettings/printerSettings12.bin"/><Relationship Id="rId4" Type="http://schemas.openxmlformats.org/officeDocument/2006/relationships/hyperlink" Target="https://d2biijvbg5ozmx.cloudfront.net/PAE_Barragem_Mosquito_86d30c7751.pdf" TargetMode="External"/><Relationship Id="rId9" Type="http://schemas.openxmlformats.org/officeDocument/2006/relationships/hyperlink" Target="https://d2biijvbg5ozmx.cloudfront.net/250924_PAE_JUR_Versao_Site_rev01_d3d6b95519.pdf" TargetMode="External"/><Relationship Id="rId14" Type="http://schemas.openxmlformats.org/officeDocument/2006/relationships/hyperlink" Target="https://d2biijvbg5ozmx.cloudfront.net/250924_PAE_SRV_Versao_Site_rev01_79920efe06.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8672-854D-43B9-8B81-D15E3CC53D8A}">
  <sheetPr codeName="Planilha11"/>
  <dimension ref="A1:I93"/>
  <sheetViews>
    <sheetView showGridLines="0" topLeftCell="A11" zoomScale="80" zoomScaleNormal="80" workbookViewId="0"/>
  </sheetViews>
  <sheetFormatPr defaultColWidth="0" defaultRowHeight="15" customHeight="1" zeroHeight="1"/>
  <cols>
    <col min="1" max="1" width="48.54296875" style="1294" customWidth="1"/>
    <col min="2" max="2" width="17.81640625" style="308" customWidth="1"/>
    <col min="3" max="6" width="17.81640625" style="233" customWidth="1"/>
    <col min="7" max="7" width="23.54296875" style="233" customWidth="1"/>
    <col min="8" max="8" width="24.1796875" style="233" customWidth="1"/>
    <col min="9" max="9" width="29.453125" style="236" customWidth="1"/>
    <col min="10" max="16384" width="24.1796875" style="233" hidden="1"/>
  </cols>
  <sheetData>
    <row r="1" spans="1:9" ht="18" customHeight="1">
      <c r="B1" s="1235"/>
      <c r="C1" s="1235"/>
      <c r="D1" s="1235"/>
      <c r="E1" s="1235"/>
      <c r="F1" s="1235"/>
      <c r="G1" s="1235"/>
      <c r="H1" s="1235"/>
    </row>
    <row r="2" spans="1:9" ht="18" customHeight="1">
      <c r="B2" s="1235"/>
      <c r="C2" s="1235"/>
      <c r="D2" s="1235"/>
      <c r="E2" s="1235"/>
      <c r="F2" s="1235"/>
      <c r="G2" s="1235"/>
      <c r="H2" s="1235"/>
    </row>
    <row r="3" spans="1:9" ht="18" customHeight="1">
      <c r="B3" s="1295"/>
      <c r="C3" s="1235"/>
      <c r="D3" s="1235"/>
      <c r="E3" s="1235"/>
      <c r="F3" s="1235"/>
      <c r="G3" s="1235"/>
      <c r="H3" s="1235"/>
    </row>
    <row r="4" spans="1:9" ht="18" customHeight="1">
      <c r="A4" s="1296"/>
      <c r="B4" s="1295"/>
      <c r="C4" s="1235"/>
      <c r="D4" s="1235"/>
      <c r="E4" s="1235"/>
      <c r="F4" s="1235"/>
      <c r="G4" s="1235"/>
      <c r="H4" s="1235"/>
    </row>
    <row r="5" spans="1:9" ht="18" customHeight="1">
      <c r="B5" s="1295"/>
      <c r="C5" s="1235"/>
      <c r="D5" s="1235"/>
      <c r="E5" s="1235"/>
      <c r="F5" s="1235"/>
      <c r="G5" s="1235"/>
      <c r="H5" s="1235"/>
    </row>
    <row r="6" spans="1:9" ht="18" customHeight="1">
      <c r="A6" s="1297"/>
      <c r="B6" s="1298"/>
      <c r="C6" s="1235"/>
      <c r="D6" s="1235"/>
      <c r="E6" s="1235"/>
      <c r="F6" s="1235"/>
      <c r="G6" s="1235"/>
      <c r="H6" s="1235"/>
    </row>
    <row r="7" spans="1:9" ht="18" customHeight="1">
      <c r="A7" s="1299"/>
      <c r="B7" s="1235"/>
      <c r="C7" s="1235"/>
      <c r="D7" s="1235"/>
      <c r="E7" s="1235"/>
      <c r="F7" s="1235"/>
      <c r="G7" s="1235"/>
      <c r="H7" s="1235"/>
      <c r="I7" s="455"/>
    </row>
    <row r="8" spans="1:9" ht="18" customHeight="1">
      <c r="A8" s="1299"/>
      <c r="B8" s="1235"/>
      <c r="C8" s="1235"/>
      <c r="D8" s="1235"/>
      <c r="E8" s="1235"/>
      <c r="F8" s="1235"/>
      <c r="G8" s="1235"/>
      <c r="H8" s="1235"/>
      <c r="I8" s="455"/>
    </row>
    <row r="9" spans="1:9" ht="18" customHeight="1">
      <c r="A9" s="1299"/>
      <c r="B9" s="1235"/>
      <c r="C9" s="1235"/>
      <c r="D9" s="1235"/>
      <c r="E9" s="1235"/>
      <c r="F9" s="1235"/>
      <c r="G9" s="1235"/>
      <c r="H9" s="1235"/>
      <c r="I9" s="455"/>
    </row>
    <row r="10" spans="1:9" ht="18" customHeight="1">
      <c r="A10" s="1299"/>
      <c r="B10" s="1235"/>
      <c r="C10" s="1235"/>
      <c r="D10" s="1235"/>
      <c r="E10" s="1235"/>
      <c r="F10" s="1235"/>
      <c r="G10" s="1235"/>
      <c r="H10" s="1235"/>
      <c r="I10" s="455"/>
    </row>
    <row r="11" spans="1:9" ht="18" customHeight="1">
      <c r="B11" s="1235"/>
      <c r="C11" s="1235"/>
      <c r="D11" s="1235"/>
      <c r="E11" s="1235"/>
      <c r="F11" s="1235"/>
      <c r="G11" s="1235"/>
      <c r="H11" s="1235"/>
      <c r="I11" s="455"/>
    </row>
    <row r="12" spans="1:9" ht="18" customHeight="1">
      <c r="A12" s="1300"/>
      <c r="B12" s="1235"/>
      <c r="C12" s="1235"/>
      <c r="D12" s="1235"/>
      <c r="E12" s="1235"/>
      <c r="F12" s="1235"/>
      <c r="G12" s="1235"/>
      <c r="H12" s="1235"/>
      <c r="I12" s="455"/>
    </row>
    <row r="13" spans="1:9" ht="18" customHeight="1">
      <c r="A13" s="1299"/>
      <c r="B13" s="1235"/>
      <c r="C13" s="1235"/>
      <c r="D13" s="1235"/>
      <c r="E13" s="1235"/>
      <c r="F13" s="1235"/>
      <c r="G13" s="1235"/>
      <c r="H13" s="1235"/>
      <c r="I13" s="455"/>
    </row>
    <row r="14" spans="1:9" ht="18" customHeight="1">
      <c r="A14" s="1299"/>
      <c r="B14" s="1235"/>
      <c r="C14" s="1235"/>
      <c r="D14" s="1235"/>
      <c r="E14" s="1235"/>
      <c r="F14" s="1235"/>
      <c r="G14" s="1235"/>
      <c r="H14" s="1235"/>
      <c r="I14" s="455"/>
    </row>
    <row r="15" spans="1:9" ht="18" customHeight="1">
      <c r="A15" s="1299"/>
      <c r="B15" s="1235"/>
      <c r="C15" s="1235"/>
      <c r="D15" s="1235"/>
      <c r="E15" s="1235"/>
      <c r="F15" s="1235"/>
      <c r="G15" s="1235"/>
      <c r="H15" s="1235"/>
      <c r="I15" s="455"/>
    </row>
    <row r="16" spans="1:9" ht="18" customHeight="1">
      <c r="A16" s="1299"/>
      <c r="B16" s="1235"/>
      <c r="C16" s="1235"/>
      <c r="D16" s="1235"/>
      <c r="E16" s="1235"/>
      <c r="F16" s="1235"/>
      <c r="G16" s="1235"/>
      <c r="H16" s="1235"/>
      <c r="I16" s="455"/>
    </row>
    <row r="17" spans="1:9" s="236" customFormat="1" ht="18" customHeight="1">
      <c r="A17" s="1299"/>
      <c r="B17" s="1235"/>
      <c r="C17" s="1235"/>
      <c r="D17" s="1235"/>
      <c r="E17" s="1235"/>
      <c r="F17" s="1235"/>
      <c r="G17" s="1235"/>
      <c r="H17" s="1235"/>
      <c r="I17" s="455"/>
    </row>
    <row r="18" spans="1:9" s="236" customFormat="1" ht="18" customHeight="1">
      <c r="A18" s="1299"/>
      <c r="B18" s="1235"/>
      <c r="C18" s="1235"/>
      <c r="D18" s="1235"/>
      <c r="E18" s="1235"/>
      <c r="F18" s="1235"/>
      <c r="G18" s="1235"/>
      <c r="H18" s="1235"/>
      <c r="I18" s="455"/>
    </row>
    <row r="19" spans="1:9" ht="18" customHeight="1">
      <c r="A19" s="1299"/>
      <c r="B19" s="1301"/>
      <c r="C19" s="1301"/>
      <c r="D19" s="1301"/>
      <c r="E19" s="1301"/>
      <c r="F19" s="1301"/>
      <c r="G19" s="1301"/>
      <c r="H19" s="1301"/>
      <c r="I19" s="1301"/>
    </row>
    <row r="20" spans="1:9" ht="18" customHeight="1">
      <c r="B20" s="1235"/>
      <c r="C20" s="1235"/>
      <c r="D20" s="1235"/>
      <c r="E20" s="1235"/>
      <c r="F20" s="1235"/>
      <c r="G20" s="1235"/>
      <c r="H20" s="1235"/>
    </row>
    <row r="21" spans="1:9" ht="18" customHeight="1">
      <c r="A21" s="1297"/>
      <c r="B21" s="1235"/>
      <c r="C21" s="1235"/>
      <c r="D21" s="1235"/>
      <c r="E21" s="1235"/>
      <c r="F21" s="1235"/>
      <c r="G21" s="1235"/>
      <c r="H21" s="1235"/>
    </row>
    <row r="22" spans="1:9" ht="18" customHeight="1">
      <c r="A22" s="1299"/>
      <c r="B22" s="1235"/>
      <c r="C22" s="1235"/>
      <c r="D22" s="1235"/>
      <c r="E22" s="1235"/>
      <c r="F22" s="1235"/>
      <c r="G22" s="1235"/>
      <c r="H22" s="1235"/>
    </row>
    <row r="23" spans="1:9" ht="18" customHeight="1">
      <c r="A23" s="1299"/>
      <c r="B23" s="1235"/>
      <c r="C23" s="1235"/>
      <c r="D23" s="1235"/>
      <c r="E23" s="1235"/>
      <c r="F23" s="1235"/>
      <c r="G23" s="1235"/>
      <c r="H23" s="1235"/>
    </row>
    <row r="24" spans="1:9" ht="18" customHeight="1">
      <c r="A24" s="1299"/>
      <c r="B24" s="1235"/>
      <c r="C24" s="1235"/>
      <c r="D24" s="1235"/>
      <c r="E24" s="1235"/>
      <c r="F24" s="1235"/>
      <c r="G24" s="1235"/>
      <c r="H24" s="1235"/>
    </row>
    <row r="25" spans="1:9" ht="18" customHeight="1">
      <c r="A25" s="1299"/>
      <c r="B25" s="1235"/>
      <c r="C25" s="1235"/>
      <c r="D25" s="1235"/>
      <c r="E25" s="1235"/>
      <c r="F25" s="1235"/>
      <c r="G25" s="1235"/>
      <c r="H25" s="1235"/>
    </row>
    <row r="26" spans="1:9" ht="18" customHeight="1">
      <c r="B26" s="1235"/>
      <c r="C26" s="1235"/>
      <c r="D26" s="1235"/>
      <c r="E26" s="1235"/>
      <c r="F26" s="1235"/>
      <c r="G26" s="1235"/>
      <c r="H26" s="1235"/>
    </row>
    <row r="27" spans="1:9" ht="14.5" hidden="1"/>
    <row r="28" spans="1:9" ht="14.5" hidden="1"/>
    <row r="29" spans="1:9" ht="14.5" hidden="1"/>
    <row r="30" spans="1:9" ht="14.5" hidden="1"/>
    <row r="31" spans="1:9" ht="14.5" hidden="1"/>
    <row r="32" spans="1:9" ht="14.5" hidden="1"/>
    <row r="33" spans="2:8" ht="14.5" hidden="1">
      <c r="B33" s="907"/>
      <c r="C33" s="403"/>
      <c r="D33" s="403"/>
      <c r="E33" s="403"/>
      <c r="F33" s="403"/>
      <c r="G33" s="403"/>
      <c r="H33" s="403"/>
    </row>
    <row r="34" spans="2:8" ht="14.5" hidden="1"/>
    <row r="35" spans="2:8" ht="14.5" hidden="1"/>
    <row r="36" spans="2:8" ht="14.5" hidden="1"/>
    <row r="37" spans="2:8" ht="14.5" hidden="1"/>
    <row r="38" spans="2:8" ht="29.15" hidden="1" customHeight="1"/>
    <row r="39" spans="2:8" ht="41.15" hidden="1" customHeight="1"/>
    <row r="40" spans="2:8" ht="33" hidden="1" customHeight="1"/>
    <row r="41" spans="2:8" ht="40" hidden="1" customHeight="1"/>
    <row r="42" spans="2:8" ht="33" hidden="1" customHeight="1"/>
    <row r="43" spans="2:8" ht="33" hidden="1" customHeight="1"/>
    <row r="44" spans="2:8" ht="33" hidden="1" customHeight="1"/>
    <row r="45" spans="2:8" ht="33" hidden="1" customHeight="1"/>
    <row r="46" spans="2:8" ht="14.5" hidden="1"/>
    <row r="47" spans="2:8" ht="14.5" hidden="1"/>
    <row r="48" spans="2:8" ht="14.5" hidden="1"/>
    <row r="49" spans="2:8" ht="14.5" hidden="1"/>
    <row r="50" spans="2:8" ht="14.5" hidden="1"/>
    <row r="51" spans="2:8" ht="14.5" hidden="1"/>
    <row r="52" spans="2:8" ht="14.5" hidden="1"/>
    <row r="53" spans="2:8" ht="14.5" hidden="1"/>
    <row r="54" spans="2:8" ht="14.5" hidden="1"/>
    <row r="55" spans="2:8" ht="14.5" hidden="1"/>
    <row r="56" spans="2:8" ht="14.5" hidden="1"/>
    <row r="57" spans="2:8" ht="14.5" hidden="1"/>
    <row r="58" spans="2:8" ht="14.5" hidden="1"/>
    <row r="59" spans="2:8" ht="14.5" hidden="1"/>
    <row r="60" spans="2:8" ht="14.5" hidden="1"/>
    <row r="61" spans="2:8" ht="14.5" hidden="1">
      <c r="B61" s="1218"/>
      <c r="C61" s="457"/>
      <c r="D61" s="457"/>
      <c r="E61" s="457"/>
      <c r="F61" s="457"/>
      <c r="G61" s="457"/>
      <c r="H61" s="457"/>
    </row>
    <row r="62" spans="2:8" ht="14.5" hidden="1"/>
    <row r="63" spans="2:8" ht="14.5" hidden="1"/>
    <row r="64" spans="2:8" ht="14.5" hidden="1"/>
    <row r="65" ht="14.5" hidden="1"/>
    <row r="66" ht="14.5" hidden="1"/>
    <row r="67" ht="14.5" hidden="1"/>
    <row r="68" ht="14.5" hidden="1"/>
    <row r="69" ht="14.5" hidden="1"/>
    <row r="70" ht="14.5" hidden="1"/>
    <row r="71" ht="14.5" hidden="1"/>
    <row r="72" ht="14.5" hidden="1"/>
    <row r="73" ht="14.5" hidden="1"/>
    <row r="74" ht="14.5" hidden="1"/>
    <row r="75" ht="14.5" hidden="1"/>
    <row r="76" ht="14.5" hidden="1"/>
    <row r="77" ht="14.5" hidden="1"/>
    <row r="78" ht="14.5" hidden="1"/>
    <row r="79" ht="14.5" hidden="1"/>
    <row r="80" ht="14.5" hidden="1"/>
    <row r="81" ht="14.5" hidden="1"/>
    <row r="82" ht="14.5" hidden="1"/>
    <row r="83" ht="14.5" hidden="1"/>
    <row r="84" ht="14.5" hidden="1"/>
    <row r="85" ht="14.5" hidden="1"/>
    <row r="86" ht="14.5" hidden="1"/>
    <row r="87" ht="14.5" hidden="1"/>
    <row r="88" ht="15" customHeight="1"/>
    <row r="89" ht="15" customHeight="1"/>
    <row r="90" ht="15" customHeight="1"/>
    <row r="91" ht="15" customHeight="1"/>
    <row r="92" ht="15" customHeight="1"/>
    <row r="93" ht="12.65" customHeight="1"/>
  </sheetData>
  <sheetProtection algorithmName="SHA-512" hashValue="SR3rMb2WCVFMOwDBPz7oYJyU08NIL9ZDTedJBl6Hp35X4ZYpSOHouuMvv0cf1Br7I3HLUqMSMA4l2A+nLlEKEg==" saltValue="ILzI+Hl19Kq8dTth9wU50g==" spinCount="100000" sheet="1" objects="1" scenarios="1"/>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5CA2-8DE1-4921-9F4A-FFB178F86403}">
  <sheetPr codeName="Planilha1"/>
  <dimension ref="A1:AU142"/>
  <sheetViews>
    <sheetView showGridLines="0" topLeftCell="A11" zoomScale="60" zoomScaleNormal="60" workbookViewId="0">
      <selection activeCell="C11" sqref="C11"/>
    </sheetView>
  </sheetViews>
  <sheetFormatPr defaultColWidth="0" defaultRowHeight="15" customHeight="1" zeroHeight="1"/>
  <cols>
    <col min="1" max="1" width="46.54296875" style="19" customWidth="1"/>
    <col min="2" max="2" width="5.54296875" style="19" customWidth="1"/>
    <col min="3" max="3" width="46.453125" style="19" customWidth="1"/>
    <col min="4" max="10" width="18.453125" style="19" customWidth="1"/>
    <col min="11" max="11" width="22.453125" style="19" customWidth="1"/>
    <col min="12" max="12" width="22.7265625" style="19" customWidth="1"/>
    <col min="13" max="18" width="18.453125" style="19" customWidth="1"/>
    <col min="19" max="19" width="22.26953125" style="19" customWidth="1"/>
    <col min="20" max="24" width="18.453125" style="19" customWidth="1"/>
    <col min="25" max="25" width="17.7265625" style="19" bestFit="1" customWidth="1"/>
    <col min="26" max="26" width="12.54296875" style="19" bestFit="1" customWidth="1"/>
    <col min="27" max="27" width="17.7265625" style="19" bestFit="1" customWidth="1"/>
    <col min="28" max="31" width="18.453125" style="19" customWidth="1"/>
    <col min="32" max="32" width="28.54296875" style="19" customWidth="1"/>
    <col min="33" max="35" width="28.54296875" style="19" hidden="1" customWidth="1"/>
    <col min="36" max="36" width="12.453125" style="19" hidden="1" customWidth="1"/>
    <col min="37" max="16384" width="0" style="19" hidden="1"/>
  </cols>
  <sheetData>
    <row r="1" spans="1:35" ht="16">
      <c r="A1" s="502"/>
      <c r="B1" s="24"/>
      <c r="C1" s="1383"/>
      <c r="D1" s="1384"/>
      <c r="E1" s="1384"/>
      <c r="F1" s="1384"/>
      <c r="G1" s="1384"/>
      <c r="H1" s="1384"/>
      <c r="I1" s="1384"/>
      <c r="J1" s="1384"/>
      <c r="K1" s="1384"/>
      <c r="L1" s="1384"/>
      <c r="M1" s="1384"/>
      <c r="N1" s="1384"/>
      <c r="O1" s="1384"/>
      <c r="P1" s="1384"/>
      <c r="Q1" s="755"/>
      <c r="R1" s="755"/>
      <c r="S1" s="569"/>
      <c r="T1" s="569"/>
      <c r="U1" s="756"/>
      <c r="V1" s="756"/>
      <c r="W1" s="756"/>
      <c r="X1" s="756"/>
      <c r="Y1" s="757"/>
      <c r="Z1" s="756"/>
      <c r="AA1" s="756"/>
      <c r="AB1" s="756"/>
      <c r="AC1" s="756"/>
      <c r="AD1" s="756"/>
      <c r="AE1" s="756"/>
      <c r="AF1" s="756"/>
      <c r="AG1" s="756"/>
      <c r="AH1" s="756"/>
      <c r="AI1" s="756"/>
    </row>
    <row r="2" spans="1:35" ht="16">
      <c r="A2" s="502"/>
      <c r="B2" s="24"/>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36" customHeight="1">
      <c r="A3" s="1191"/>
      <c r="B3" s="17"/>
      <c r="C3" s="2063" t="s">
        <v>720</v>
      </c>
      <c r="D3" s="2063"/>
      <c r="E3" s="2063"/>
      <c r="F3" s="2063"/>
      <c r="G3" s="2063"/>
      <c r="H3" s="2063"/>
      <c r="I3" s="2063"/>
      <c r="J3" s="2063"/>
      <c r="K3" s="2063"/>
      <c r="L3" s="2063"/>
      <c r="M3" s="2063"/>
      <c r="N3" s="2063"/>
      <c r="O3" s="2063"/>
      <c r="P3" s="2063"/>
      <c r="Q3" s="2063"/>
      <c r="R3" s="2063"/>
      <c r="S3" s="2063"/>
      <c r="T3" s="2063"/>
      <c r="U3" s="2063"/>
      <c r="V3" s="2063"/>
      <c r="W3" s="2063"/>
      <c r="X3" s="2063"/>
      <c r="Y3" s="2063"/>
      <c r="Z3" s="2063"/>
      <c r="AA3" s="2063"/>
      <c r="AB3" s="2063"/>
      <c r="AC3" s="2063"/>
      <c r="AD3" s="2063"/>
      <c r="AE3" s="2063"/>
      <c r="AF3" s="2063"/>
      <c r="AG3" s="2063"/>
      <c r="AH3" s="2063"/>
      <c r="AI3" s="2063"/>
    </row>
    <row r="4" spans="1:35" ht="29.25" customHeight="1">
      <c r="A4" s="502"/>
      <c r="B4" s="17"/>
      <c r="C4" s="2066" t="s">
        <v>721</v>
      </c>
      <c r="D4" s="2067"/>
      <c r="E4" s="2067"/>
      <c r="F4" s="2067"/>
      <c r="G4" s="2067"/>
      <c r="H4" s="2067"/>
      <c r="I4" s="2067"/>
      <c r="J4" s="2068"/>
      <c r="K4" s="131"/>
      <c r="L4" s="131"/>
      <c r="M4" s="136"/>
      <c r="N4" s="136"/>
      <c r="O4" s="131"/>
      <c r="P4" s="131"/>
      <c r="Q4" s="136"/>
      <c r="R4" s="131"/>
      <c r="S4" s="131"/>
      <c r="T4" s="136"/>
      <c r="U4" s="131"/>
      <c r="V4" s="131"/>
      <c r="W4" s="136"/>
      <c r="X4" s="131"/>
      <c r="Y4" s="131"/>
      <c r="Z4" s="131"/>
      <c r="AA4" s="136"/>
      <c r="AB4" s="136"/>
      <c r="AC4" s="108"/>
      <c r="AD4" s="108"/>
      <c r="AE4" s="109"/>
      <c r="AF4" s="108"/>
      <c r="AG4" s="108"/>
      <c r="AH4" s="108"/>
      <c r="AI4" s="109"/>
    </row>
    <row r="5" spans="1:35" ht="23.25" customHeight="1">
      <c r="A5" s="502"/>
      <c r="B5" s="17"/>
      <c r="C5" s="829" t="s">
        <v>551</v>
      </c>
      <c r="D5" s="2064" t="s">
        <v>349</v>
      </c>
      <c r="E5" s="2064"/>
      <c r="F5" s="2064"/>
      <c r="G5" s="2064"/>
      <c r="H5" s="2064"/>
      <c r="I5" s="2064"/>
      <c r="J5" s="2064"/>
      <c r="K5" s="131"/>
      <c r="L5" s="131"/>
      <c r="M5" s="136"/>
      <c r="N5" s="136"/>
      <c r="O5" s="131"/>
      <c r="P5" s="131"/>
      <c r="Q5" s="136"/>
      <c r="R5" s="131"/>
      <c r="S5" s="131"/>
      <c r="T5" s="136"/>
      <c r="U5" s="131"/>
      <c r="V5" s="131"/>
      <c r="W5" s="136"/>
      <c r="X5" s="131"/>
      <c r="Y5" s="131"/>
      <c r="Z5" s="131"/>
      <c r="AA5" s="136"/>
      <c r="AB5" s="136"/>
      <c r="AC5" s="108"/>
      <c r="AD5" s="108"/>
      <c r="AE5" s="109"/>
      <c r="AF5" s="108"/>
      <c r="AG5" s="108"/>
      <c r="AH5" s="108"/>
      <c r="AI5" s="109"/>
    </row>
    <row r="6" spans="1:35" ht="159" customHeight="1">
      <c r="A6" s="502"/>
      <c r="B6" s="17"/>
      <c r="C6" s="830" t="s">
        <v>722</v>
      </c>
      <c r="D6" s="1949" t="s">
        <v>723</v>
      </c>
      <c r="E6" s="1949"/>
      <c r="F6" s="1949"/>
      <c r="G6" s="1949"/>
      <c r="H6" s="1949"/>
      <c r="I6" s="1949"/>
      <c r="J6" s="1949"/>
      <c r="K6" s="41"/>
      <c r="L6" s="131"/>
      <c r="M6" s="136"/>
      <c r="N6" s="136"/>
      <c r="O6" s="131"/>
      <c r="P6" s="131"/>
      <c r="Q6" s="136"/>
      <c r="R6" s="131"/>
      <c r="S6" s="131"/>
      <c r="T6" s="136"/>
      <c r="U6" s="131"/>
      <c r="V6" s="131"/>
      <c r="W6" s="136"/>
      <c r="X6" s="131"/>
      <c r="Y6" s="131"/>
      <c r="Z6" s="131"/>
      <c r="AA6" s="136"/>
      <c r="AB6" s="136"/>
      <c r="AC6" s="108"/>
      <c r="AD6" s="108"/>
      <c r="AE6" s="109"/>
      <c r="AF6" s="108"/>
      <c r="AG6" s="108"/>
      <c r="AH6" s="108"/>
      <c r="AI6" s="109"/>
    </row>
    <row r="7" spans="1:35" ht="74.25" customHeight="1">
      <c r="A7" s="502"/>
      <c r="B7" s="17"/>
      <c r="C7" s="717" t="s">
        <v>724</v>
      </c>
      <c r="D7" s="2065" t="s">
        <v>725</v>
      </c>
      <c r="E7" s="2065"/>
      <c r="F7" s="2065"/>
      <c r="G7" s="2065"/>
      <c r="H7" s="2065"/>
      <c r="I7" s="2065"/>
      <c r="J7" s="2065"/>
      <c r="K7" s="136"/>
      <c r="L7" s="136"/>
      <c r="M7" s="136"/>
      <c r="N7" s="136"/>
      <c r="O7" s="131"/>
      <c r="P7" s="131"/>
      <c r="Q7" s="136"/>
      <c r="R7" s="131"/>
      <c r="S7" s="131"/>
      <c r="T7" s="136"/>
      <c r="U7" s="131"/>
      <c r="V7" s="131"/>
      <c r="W7" s="136"/>
      <c r="X7" s="131"/>
      <c r="Y7" s="131"/>
      <c r="Z7" s="131"/>
      <c r="AA7" s="136"/>
      <c r="AB7" s="136"/>
      <c r="AC7" s="108"/>
      <c r="AD7" s="108"/>
      <c r="AE7" s="109"/>
      <c r="AF7" s="108"/>
      <c r="AG7" s="108"/>
      <c r="AH7" s="108"/>
      <c r="AI7" s="109"/>
    </row>
    <row r="8" spans="1:35" ht="175.5" customHeight="1">
      <c r="A8" s="502"/>
      <c r="B8" s="17"/>
      <c r="C8" s="830" t="s">
        <v>726</v>
      </c>
      <c r="D8" s="1949" t="s">
        <v>727</v>
      </c>
      <c r="E8" s="1949"/>
      <c r="F8" s="1949"/>
      <c r="G8" s="1949"/>
      <c r="H8" s="1949"/>
      <c r="I8" s="1949"/>
      <c r="J8" s="1949"/>
      <c r="K8" s="136"/>
      <c r="L8" s="136"/>
      <c r="M8" s="136"/>
      <c r="N8" s="136"/>
      <c r="O8" s="131"/>
      <c r="P8" s="131"/>
      <c r="Q8" s="136"/>
      <c r="R8" s="131"/>
      <c r="S8" s="131"/>
      <c r="T8" s="136"/>
      <c r="U8" s="131"/>
      <c r="V8" s="131"/>
      <c r="W8" s="136"/>
      <c r="X8" s="131"/>
      <c r="Y8" s="131"/>
      <c r="Z8" s="131"/>
      <c r="AA8" s="136"/>
      <c r="AB8" s="136"/>
      <c r="AC8" s="108"/>
      <c r="AD8" s="108"/>
      <c r="AE8" s="109"/>
      <c r="AF8" s="108"/>
      <c r="AG8" s="108"/>
      <c r="AH8" s="108"/>
      <c r="AI8" s="109"/>
    </row>
    <row r="9" spans="1:35" ht="197.25" customHeight="1">
      <c r="A9" s="502"/>
      <c r="B9" s="17"/>
      <c r="C9" s="717" t="s">
        <v>728</v>
      </c>
      <c r="D9" s="1952" t="s">
        <v>729</v>
      </c>
      <c r="E9" s="1952"/>
      <c r="F9" s="1952"/>
      <c r="G9" s="1952"/>
      <c r="H9" s="1952"/>
      <c r="I9" s="1952"/>
      <c r="J9" s="1952"/>
      <c r="K9" s="136"/>
      <c r="L9" s="136"/>
      <c r="M9" s="136"/>
      <c r="N9" s="136"/>
      <c r="O9" s="131"/>
      <c r="P9" s="131"/>
      <c r="Q9" s="136"/>
      <c r="R9" s="131"/>
      <c r="S9" s="131"/>
      <c r="T9" s="136"/>
      <c r="U9" s="131"/>
      <c r="V9" s="131"/>
      <c r="W9" s="136"/>
      <c r="X9" s="131"/>
      <c r="Y9" s="131"/>
      <c r="Z9" s="131"/>
      <c r="AA9" s="136"/>
      <c r="AB9" s="136"/>
      <c r="AC9" s="108"/>
      <c r="AD9" s="108"/>
      <c r="AE9" s="109"/>
      <c r="AF9" s="108"/>
      <c r="AG9" s="108"/>
      <c r="AH9" s="108"/>
      <c r="AI9" s="109"/>
    </row>
    <row r="10" spans="1:35" ht="77.25" customHeight="1">
      <c r="A10" s="502"/>
      <c r="B10" s="17"/>
      <c r="C10" s="830" t="s">
        <v>730</v>
      </c>
      <c r="D10" s="2069" t="s">
        <v>731</v>
      </c>
      <c r="E10" s="2069"/>
      <c r="F10" s="2069"/>
      <c r="G10" s="2069"/>
      <c r="H10" s="2069"/>
      <c r="I10" s="2069"/>
      <c r="J10" s="2069"/>
      <c r="K10" s="136"/>
      <c r="L10" s="136"/>
      <c r="M10" s="136"/>
      <c r="N10" s="136"/>
      <c r="O10" s="131"/>
      <c r="P10" s="131"/>
      <c r="Q10" s="136"/>
      <c r="R10" s="131"/>
      <c r="S10" s="131"/>
      <c r="T10" s="136"/>
      <c r="U10" s="131"/>
      <c r="V10" s="131"/>
      <c r="W10" s="136"/>
      <c r="X10" s="131"/>
      <c r="Y10" s="131"/>
      <c r="Z10" s="131"/>
      <c r="AA10" s="136"/>
      <c r="AB10" s="136"/>
      <c r="AC10" s="108"/>
      <c r="AD10" s="108"/>
      <c r="AE10" s="109"/>
      <c r="AF10" s="108"/>
      <c r="AG10" s="108"/>
      <c r="AH10" s="108"/>
      <c r="AI10" s="109"/>
    </row>
    <row r="11" spans="1:35" ht="186.65" customHeight="1">
      <c r="A11" s="502"/>
      <c r="B11" s="17"/>
      <c r="C11" s="717" t="s">
        <v>732</v>
      </c>
      <c r="D11" s="1952" t="s">
        <v>733</v>
      </c>
      <c r="E11" s="1952"/>
      <c r="F11" s="1952"/>
      <c r="G11" s="1952"/>
      <c r="H11" s="1952"/>
      <c r="I11" s="1952"/>
      <c r="J11" s="1952"/>
      <c r="K11" s="41"/>
      <c r="L11" s="131"/>
      <c r="M11" s="136"/>
      <c r="N11" s="136"/>
      <c r="O11" s="131"/>
      <c r="P11" s="131"/>
      <c r="Q11" s="136"/>
      <c r="R11" s="131"/>
      <c r="S11" s="131"/>
      <c r="T11" s="136"/>
      <c r="U11" s="131"/>
      <c r="V11" s="131"/>
      <c r="W11" s="136"/>
      <c r="X11" s="131"/>
      <c r="Y11" s="131"/>
      <c r="Z11" s="131"/>
      <c r="AA11" s="136"/>
      <c r="AB11" s="136"/>
      <c r="AC11" s="108"/>
      <c r="AD11" s="108"/>
      <c r="AE11" s="109"/>
      <c r="AF11" s="108"/>
      <c r="AG11" s="108"/>
      <c r="AH11" s="108"/>
      <c r="AI11" s="109"/>
    </row>
    <row r="12" spans="1:35" ht="27.75" customHeight="1">
      <c r="A12" s="502"/>
      <c r="B12" s="17"/>
      <c r="C12" s="43"/>
      <c r="D12" s="581"/>
      <c r="E12" s="581"/>
      <c r="F12" s="581"/>
      <c r="G12" s="581"/>
      <c r="H12" s="581"/>
      <c r="I12" s="582"/>
      <c r="J12" s="581"/>
      <c r="K12" s="186"/>
      <c r="L12" s="196"/>
      <c r="M12" s="108"/>
      <c r="N12" s="108"/>
      <c r="O12" s="108"/>
      <c r="P12" s="109"/>
      <c r="Q12" s="40"/>
      <c r="R12" s="40"/>
      <c r="S12" s="40"/>
      <c r="T12" s="40"/>
      <c r="U12" s="40"/>
      <c r="V12" s="40"/>
      <c r="W12" s="40"/>
      <c r="X12" s="40"/>
      <c r="Y12" s="40"/>
      <c r="Z12" s="40"/>
      <c r="AA12" s="40"/>
      <c r="AB12" s="40"/>
      <c r="AC12" s="40"/>
      <c r="AD12" s="40"/>
      <c r="AE12" s="40"/>
      <c r="AF12" s="40"/>
      <c r="AG12" s="40"/>
      <c r="AH12" s="40"/>
      <c r="AI12" s="40"/>
    </row>
    <row r="13" spans="1:35" ht="26.25" customHeight="1">
      <c r="A13" s="502"/>
      <c r="B13" s="17"/>
      <c r="C13" s="1385" t="s">
        <v>734</v>
      </c>
      <c r="D13" s="134"/>
      <c r="E13" s="134"/>
      <c r="F13" s="134"/>
      <c r="G13" s="134"/>
      <c r="H13" s="134"/>
      <c r="I13" s="566"/>
      <c r="J13" s="134"/>
      <c r="K13" s="134"/>
      <c r="L13" s="566"/>
      <c r="M13" s="567"/>
      <c r="N13" s="567"/>
      <c r="O13" s="567"/>
      <c r="P13" s="568"/>
      <c r="Q13" s="569"/>
      <c r="R13" s="569"/>
      <c r="S13" s="569"/>
      <c r="T13" s="569"/>
      <c r="U13" s="569"/>
      <c r="V13" s="569"/>
      <c r="W13" s="569"/>
      <c r="X13" s="569"/>
      <c r="Y13" s="569"/>
      <c r="Z13" s="569"/>
      <c r="AA13" s="569"/>
      <c r="AB13" s="569"/>
      <c r="AC13" s="569"/>
      <c r="AD13" s="569"/>
      <c r="AE13" s="569"/>
      <c r="AF13" s="569"/>
      <c r="AG13" s="569"/>
      <c r="AH13" s="569"/>
      <c r="AI13" s="569"/>
    </row>
    <row r="14" spans="1:35" ht="40.5" customHeight="1">
      <c r="A14" s="502"/>
      <c r="B14" s="24"/>
      <c r="C14" s="1994" t="s">
        <v>735</v>
      </c>
      <c r="D14" s="1994"/>
      <c r="E14" s="1994"/>
      <c r="F14" s="1994"/>
      <c r="G14" s="1994"/>
      <c r="H14" s="1994"/>
      <c r="I14" s="1994"/>
      <c r="J14" s="1994"/>
      <c r="K14" s="1994"/>
      <c r="L14" s="1994"/>
      <c r="M14" s="1994"/>
      <c r="N14" s="1994"/>
      <c r="O14" s="1994"/>
      <c r="P14" s="1994"/>
      <c r="Q14" s="1994"/>
      <c r="R14" s="1994"/>
      <c r="S14" s="1994"/>
      <c r="T14" s="1994"/>
      <c r="U14" s="1994"/>
      <c r="V14" s="1994"/>
      <c r="W14" s="1994"/>
      <c r="X14" s="1994"/>
      <c r="Y14" s="1994"/>
      <c r="Z14" s="1994"/>
      <c r="AA14" s="1994"/>
      <c r="AB14" s="1994"/>
      <c r="AC14" s="1994"/>
      <c r="AD14" s="1994"/>
      <c r="AE14" s="1994"/>
      <c r="AF14" s="539"/>
      <c r="AG14" s="539"/>
      <c r="AH14" s="146"/>
      <c r="AI14" s="146"/>
    </row>
    <row r="15" spans="1:35" ht="19.5" customHeight="1">
      <c r="A15" s="502"/>
      <c r="B15" s="24"/>
      <c r="C15" s="809" t="s">
        <v>736</v>
      </c>
      <c r="D15" s="809"/>
      <c r="E15" s="809"/>
      <c r="F15" s="809"/>
      <c r="G15" s="809"/>
      <c r="H15" s="809"/>
      <c r="I15" s="809"/>
      <c r="J15" s="809"/>
      <c r="K15" s="809"/>
      <c r="L15" s="809"/>
      <c r="M15" s="809"/>
      <c r="N15" s="809"/>
      <c r="O15" s="809"/>
      <c r="P15" s="809"/>
      <c r="Q15" s="809"/>
      <c r="R15" s="809"/>
      <c r="S15" s="809"/>
      <c r="T15" s="809"/>
      <c r="U15" s="809"/>
      <c r="V15" s="809"/>
      <c r="W15" s="809"/>
      <c r="X15" s="809"/>
      <c r="Y15" s="809"/>
      <c r="Z15" s="809"/>
      <c r="AA15" s="809"/>
      <c r="AB15" s="809"/>
      <c r="AC15" s="809"/>
      <c r="AD15" s="809"/>
      <c r="AE15" s="1386"/>
      <c r="AF15" s="1386"/>
      <c r="AG15" s="78"/>
      <c r="AH15" s="79"/>
    </row>
    <row r="16" spans="1:35" ht="16">
      <c r="A16" s="502"/>
      <c r="B16" s="24"/>
      <c r="C16" s="482"/>
      <c r="D16" s="1633">
        <v>2021</v>
      </c>
      <c r="E16" s="1633"/>
      <c r="F16" s="1633"/>
      <c r="G16" s="1633">
        <v>2022</v>
      </c>
      <c r="H16" s="1633"/>
      <c r="I16" s="1633"/>
      <c r="J16" s="1633"/>
      <c r="K16" s="1633"/>
      <c r="L16" s="1633"/>
      <c r="M16" s="1633"/>
      <c r="N16" s="1633"/>
      <c r="O16" s="1633">
        <v>2023</v>
      </c>
      <c r="P16" s="1633"/>
      <c r="Q16" s="1633"/>
      <c r="R16" s="1633"/>
      <c r="S16" s="1633"/>
      <c r="T16" s="1633"/>
      <c r="U16" s="1633"/>
      <c r="V16" s="1633">
        <v>2024</v>
      </c>
      <c r="W16" s="1633"/>
      <c r="X16" s="1633"/>
      <c r="Y16" s="1633"/>
      <c r="Z16" s="1633"/>
      <c r="AA16" s="1633"/>
      <c r="AB16" s="1633"/>
      <c r="AC16" s="1633"/>
      <c r="AD16" s="1633"/>
      <c r="AE16" s="151"/>
      <c r="AF16" s="151"/>
      <c r="AG16" s="18"/>
    </row>
    <row r="17" spans="1:47" ht="30">
      <c r="A17" s="502"/>
      <c r="B17" s="24"/>
      <c r="C17" s="524"/>
      <c r="D17" s="1633" t="s">
        <v>311</v>
      </c>
      <c r="E17" s="1633" t="s">
        <v>312</v>
      </c>
      <c r="F17" s="2035" t="s">
        <v>53</v>
      </c>
      <c r="G17" s="1633" t="s">
        <v>311</v>
      </c>
      <c r="H17" s="1633"/>
      <c r="I17" s="1633"/>
      <c r="J17" s="516" t="s">
        <v>312</v>
      </c>
      <c r="K17" s="516" t="s">
        <v>313</v>
      </c>
      <c r="L17" s="2035" t="s">
        <v>53</v>
      </c>
      <c r="M17" s="2035"/>
      <c r="N17" s="2035"/>
      <c r="O17" s="1633" t="s">
        <v>311</v>
      </c>
      <c r="P17" s="1633"/>
      <c r="Q17" s="1633"/>
      <c r="R17" s="516" t="s">
        <v>313</v>
      </c>
      <c r="S17" s="2035" t="s">
        <v>53</v>
      </c>
      <c r="T17" s="2035"/>
      <c r="U17" s="2035"/>
      <c r="V17" s="1633" t="s">
        <v>311</v>
      </c>
      <c r="W17" s="1633"/>
      <c r="X17" s="1633"/>
      <c r="Y17" s="516" t="s">
        <v>313</v>
      </c>
      <c r="Z17" s="1633" t="s">
        <v>312</v>
      </c>
      <c r="AA17" s="1633"/>
      <c r="AB17" s="2035" t="s">
        <v>53</v>
      </c>
      <c r="AC17" s="2035"/>
      <c r="AD17" s="2035"/>
      <c r="AE17" s="152"/>
      <c r="AF17" s="152"/>
      <c r="AG17" s="18"/>
    </row>
    <row r="18" spans="1:47" ht="30">
      <c r="A18" s="504"/>
      <c r="B18" s="1284"/>
      <c r="C18" s="524"/>
      <c r="D18" s="1633"/>
      <c r="E18" s="1633"/>
      <c r="F18" s="2035"/>
      <c r="G18" s="516" t="s">
        <v>737</v>
      </c>
      <c r="H18" s="516" t="s">
        <v>738</v>
      </c>
      <c r="I18" s="516" t="s">
        <v>53</v>
      </c>
      <c r="J18" s="516" t="s">
        <v>737</v>
      </c>
      <c r="K18" s="516" t="s">
        <v>737</v>
      </c>
      <c r="L18" s="763" t="s">
        <v>737</v>
      </c>
      <c r="M18" s="763" t="s">
        <v>738</v>
      </c>
      <c r="N18" s="763" t="s">
        <v>53</v>
      </c>
      <c r="O18" s="516" t="s">
        <v>737</v>
      </c>
      <c r="P18" s="516" t="s">
        <v>738</v>
      </c>
      <c r="Q18" s="763" t="s">
        <v>53</v>
      </c>
      <c r="R18" s="1551" t="s">
        <v>737</v>
      </c>
      <c r="S18" s="1420" t="s">
        <v>737</v>
      </c>
      <c r="T18" s="1420" t="s">
        <v>738</v>
      </c>
      <c r="U18" s="1420" t="s">
        <v>53</v>
      </c>
      <c r="V18" s="1551" t="s">
        <v>737</v>
      </c>
      <c r="W18" s="1551" t="s">
        <v>738</v>
      </c>
      <c r="X18" s="1420" t="s">
        <v>53</v>
      </c>
      <c r="Y18" s="1551" t="s">
        <v>737</v>
      </c>
      <c r="Z18" s="2070" t="s">
        <v>737</v>
      </c>
      <c r="AA18" s="2070"/>
      <c r="AB18" s="1420" t="s">
        <v>737</v>
      </c>
      <c r="AC18" s="1420" t="s">
        <v>738</v>
      </c>
      <c r="AD18" s="1420" t="s">
        <v>53</v>
      </c>
      <c r="AE18" s="152"/>
      <c r="AF18" s="152"/>
      <c r="AG18" s="118"/>
      <c r="AH18" s="119"/>
      <c r="AI18" s="119"/>
      <c r="AJ18" s="119"/>
      <c r="AK18" s="119"/>
      <c r="AL18" s="119"/>
      <c r="AM18" s="119"/>
      <c r="AN18" s="119"/>
      <c r="AO18" s="119"/>
      <c r="AP18" s="119"/>
      <c r="AQ18" s="119"/>
      <c r="AR18" s="119"/>
      <c r="AS18" s="119"/>
      <c r="AT18" s="119"/>
      <c r="AU18" s="119"/>
    </row>
    <row r="19" spans="1:47" s="149" customFormat="1" ht="61.5" customHeight="1">
      <c r="A19" s="1421"/>
      <c r="B19" s="1422"/>
      <c r="C19" s="626" t="s">
        <v>739</v>
      </c>
      <c r="D19" s="1409">
        <v>2691.2</v>
      </c>
      <c r="E19" s="1409">
        <v>123.1</v>
      </c>
      <c r="F19" s="1418">
        <v>2814.3</v>
      </c>
      <c r="G19" s="1409">
        <v>2263</v>
      </c>
      <c r="H19" s="1409">
        <v>275.39999999999998</v>
      </c>
      <c r="I19" s="1409">
        <v>2538.5</v>
      </c>
      <c r="J19" s="1409">
        <v>109</v>
      </c>
      <c r="K19" s="1409">
        <v>9.6999999999999993</v>
      </c>
      <c r="L19" s="1418">
        <v>2381.6999999999998</v>
      </c>
      <c r="M19" s="1418">
        <v>275.39999999999998</v>
      </c>
      <c r="N19" s="1418">
        <v>2657.2</v>
      </c>
      <c r="O19" s="1409">
        <v>2075.9</v>
      </c>
      <c r="P19" s="1409">
        <v>229.2</v>
      </c>
      <c r="Q19" s="1418">
        <v>2305.1</v>
      </c>
      <c r="R19" s="1409">
        <v>16.8</v>
      </c>
      <c r="S19" s="1429">
        <v>2092.6999999999998</v>
      </c>
      <c r="T19" s="1418">
        <v>229.2</v>
      </c>
      <c r="U19" s="1415">
        <v>2321.9</v>
      </c>
      <c r="V19" s="1341">
        <v>1914.9</v>
      </c>
      <c r="W19" s="1341">
        <v>225.8</v>
      </c>
      <c r="X19" s="1412">
        <v>2140.6999999999998</v>
      </c>
      <c r="Y19" s="1341">
        <v>19.2</v>
      </c>
      <c r="Z19" s="2042">
        <v>108.9</v>
      </c>
      <c r="AA19" s="2042"/>
      <c r="AB19" s="1412">
        <v>2042.9</v>
      </c>
      <c r="AC19" s="1412">
        <v>225.8</v>
      </c>
      <c r="AD19" s="1412">
        <v>2268.6999999999998</v>
      </c>
      <c r="AE19" s="1423"/>
      <c r="AF19" s="1424"/>
      <c r="AG19" s="1425"/>
      <c r="AH19" s="1426"/>
      <c r="AI19" s="1426"/>
      <c r="AJ19" s="1426"/>
      <c r="AK19" s="1426"/>
      <c r="AL19" s="1426"/>
      <c r="AM19" s="1426"/>
      <c r="AN19" s="1426"/>
      <c r="AO19" s="1426"/>
      <c r="AP19" s="1426"/>
      <c r="AQ19" s="1426"/>
      <c r="AR19" s="1426"/>
      <c r="AS19" s="1426"/>
      <c r="AT19" s="1426"/>
      <c r="AU19" s="1426"/>
    </row>
    <row r="20" spans="1:47" s="149" customFormat="1" ht="51" customHeight="1">
      <c r="A20" s="507"/>
      <c r="B20" s="1427"/>
      <c r="C20" s="694" t="s">
        <v>740</v>
      </c>
      <c r="D20" s="1410">
        <v>5930.2</v>
      </c>
      <c r="E20" s="1410">
        <v>244.9</v>
      </c>
      <c r="F20" s="1419">
        <v>6175.1</v>
      </c>
      <c r="G20" s="1410">
        <v>7068.8</v>
      </c>
      <c r="H20" s="1410">
        <v>167.8</v>
      </c>
      <c r="I20" s="1410">
        <v>7236.6</v>
      </c>
      <c r="J20" s="1410">
        <v>33</v>
      </c>
      <c r="K20" s="1410">
        <v>9</v>
      </c>
      <c r="L20" s="1419">
        <v>7110.8</v>
      </c>
      <c r="M20" s="1419">
        <v>167.8</v>
      </c>
      <c r="N20" s="1419">
        <v>7278.6</v>
      </c>
      <c r="O20" s="1410">
        <v>3026.6</v>
      </c>
      <c r="P20" s="1410">
        <v>165.2</v>
      </c>
      <c r="Q20" s="1419">
        <v>3191.8</v>
      </c>
      <c r="R20" s="1410">
        <v>15.1</v>
      </c>
      <c r="S20" s="1416">
        <v>3041.7</v>
      </c>
      <c r="T20" s="1419">
        <v>165.2</v>
      </c>
      <c r="U20" s="1416">
        <v>3206.9</v>
      </c>
      <c r="V20" s="1346">
        <v>4215.1000000000004</v>
      </c>
      <c r="W20" s="1346">
        <v>101.8</v>
      </c>
      <c r="X20" s="1413">
        <v>4316.8999999999996</v>
      </c>
      <c r="Y20" s="1346">
        <v>17.3</v>
      </c>
      <c r="Z20" s="2043">
        <v>0</v>
      </c>
      <c r="AA20" s="2043"/>
      <c r="AB20" s="1413">
        <v>4232.3999999999996</v>
      </c>
      <c r="AC20" s="1413">
        <v>101.8</v>
      </c>
      <c r="AD20" s="1413">
        <v>4334.2</v>
      </c>
      <c r="AE20" s="1423"/>
      <c r="AF20" s="1424"/>
      <c r="AG20" s="153"/>
    </row>
    <row r="21" spans="1:47" s="149" customFormat="1" ht="53.25" customHeight="1">
      <c r="A21" s="507"/>
      <c r="B21" s="1428"/>
      <c r="C21" s="190" t="s">
        <v>741</v>
      </c>
      <c r="D21" s="1387">
        <v>-3239</v>
      </c>
      <c r="E21" s="1387">
        <v>-121.8</v>
      </c>
      <c r="F21" s="1414">
        <v>-3360.8</v>
      </c>
      <c r="G21" s="1387">
        <v>-4805.8</v>
      </c>
      <c r="H21" s="1387">
        <v>107.6</v>
      </c>
      <c r="I21" s="1387">
        <v>-4698.1000000000004</v>
      </c>
      <c r="J21" s="1387">
        <v>76</v>
      </c>
      <c r="K21" s="1387">
        <v>0.7</v>
      </c>
      <c r="L21" s="1414">
        <v>-4729.1000000000004</v>
      </c>
      <c r="M21" s="1414">
        <v>107.6</v>
      </c>
      <c r="N21" s="1414">
        <v>-4621.3999999999996</v>
      </c>
      <c r="O21" s="1387">
        <v>-950.7</v>
      </c>
      <c r="P21" s="1411">
        <v>64</v>
      </c>
      <c r="Q21" s="1414">
        <v>-886.7</v>
      </c>
      <c r="R21" s="1387">
        <v>1.7</v>
      </c>
      <c r="S21" s="1417">
        <v>-949</v>
      </c>
      <c r="T21" s="1414">
        <v>64</v>
      </c>
      <c r="U21" s="1417">
        <v>-885</v>
      </c>
      <c r="V21" s="1387">
        <v>-2300.1999999999998</v>
      </c>
      <c r="W21" s="574">
        <v>124</v>
      </c>
      <c r="X21" s="1414">
        <v>-2176.1999999999998</v>
      </c>
      <c r="Y21" s="574">
        <v>1.9</v>
      </c>
      <c r="Z21" s="2071">
        <v>108.9</v>
      </c>
      <c r="AA21" s="2071"/>
      <c r="AB21" s="1414">
        <v>-2189.5</v>
      </c>
      <c r="AC21" s="1345">
        <v>124</v>
      </c>
      <c r="AD21" s="1414">
        <v>-2065.4</v>
      </c>
      <c r="AE21" s="1423"/>
      <c r="AF21" s="1424"/>
      <c r="AG21" s="153"/>
    </row>
    <row r="22" spans="1:47" ht="48" customHeight="1">
      <c r="A22" s="502"/>
      <c r="B22" s="1285"/>
      <c r="C22" s="2072" t="s">
        <v>742</v>
      </c>
      <c r="D22" s="2072"/>
      <c r="E22" s="2072"/>
      <c r="F22" s="2072"/>
      <c r="G22" s="2072"/>
      <c r="H22" s="2072"/>
      <c r="I22" s="2072"/>
      <c r="J22" s="2072"/>
      <c r="K22" s="2072"/>
      <c r="L22" s="2072"/>
      <c r="M22" s="2072"/>
      <c r="N22" s="2072"/>
      <c r="O22" s="2072"/>
      <c r="P22" s="2072"/>
      <c r="Q22" s="2072"/>
      <c r="R22" s="141"/>
      <c r="S22" s="141"/>
      <c r="T22" s="141"/>
      <c r="U22" s="141"/>
      <c r="V22" s="141"/>
      <c r="W22" s="141"/>
      <c r="X22" s="141"/>
      <c r="Y22" s="141"/>
      <c r="Z22" s="141"/>
      <c r="AA22" s="141"/>
      <c r="AB22" s="141"/>
      <c r="AC22" s="141"/>
      <c r="AD22" s="141"/>
      <c r="AE22" s="141"/>
      <c r="AF22" s="141"/>
      <c r="AG22" s="141"/>
      <c r="AH22" s="78"/>
      <c r="AI22" s="79"/>
    </row>
    <row r="23" spans="1:47" ht="35.25" customHeight="1">
      <c r="A23" s="502"/>
      <c r="B23" s="50"/>
      <c r="C23" s="2078" t="s">
        <v>743</v>
      </c>
      <c r="D23" s="2078"/>
      <c r="E23" s="2078"/>
      <c r="F23" s="2078"/>
      <c r="G23" s="2078"/>
      <c r="H23" s="18"/>
    </row>
    <row r="24" spans="1:47" ht="15" customHeight="1">
      <c r="A24" s="502"/>
      <c r="B24" s="50"/>
      <c r="C24" s="527"/>
      <c r="D24" s="648">
        <v>2021</v>
      </c>
      <c r="E24" s="648">
        <v>2022</v>
      </c>
      <c r="F24" s="648">
        <v>2023</v>
      </c>
      <c r="G24" s="648">
        <v>2024</v>
      </c>
      <c r="H24" s="18"/>
    </row>
    <row r="25" spans="1:47" ht="30">
      <c r="A25" s="502"/>
      <c r="C25" s="1388" t="s">
        <v>744</v>
      </c>
      <c r="D25" s="825">
        <v>0.01</v>
      </c>
      <c r="E25" s="825">
        <v>0.01</v>
      </c>
      <c r="F25" s="825">
        <v>0.01</v>
      </c>
      <c r="G25" s="825">
        <v>0.01</v>
      </c>
      <c r="H25" s="2039"/>
      <c r="I25" s="2039"/>
      <c r="J25" s="2039"/>
      <c r="K25" s="2039"/>
    </row>
    <row r="26" spans="1:47" ht="18.75" customHeight="1">
      <c r="A26" s="502"/>
      <c r="C26" s="127" t="s">
        <v>745</v>
      </c>
      <c r="D26" s="826">
        <v>2.04</v>
      </c>
      <c r="E26" s="826">
        <v>1.95</v>
      </c>
      <c r="F26" s="826">
        <v>1.67</v>
      </c>
      <c r="G26" s="826">
        <v>1.54</v>
      </c>
      <c r="H26" s="2039"/>
      <c r="I26" s="2039"/>
      <c r="J26" s="2039"/>
      <c r="K26" s="2039"/>
    </row>
    <row r="27" spans="1:47" ht="18.75" customHeight="1">
      <c r="A27" s="502"/>
      <c r="C27" s="1388" t="s">
        <v>746</v>
      </c>
      <c r="D27" s="825">
        <v>0.75</v>
      </c>
      <c r="E27" s="825">
        <v>0.69</v>
      </c>
      <c r="F27" s="825">
        <v>0.64</v>
      </c>
      <c r="G27" s="825">
        <v>0.72</v>
      </c>
      <c r="H27" s="2039"/>
      <c r="I27" s="2039"/>
      <c r="J27" s="2039"/>
      <c r="K27" s="2039"/>
    </row>
    <row r="28" spans="1:47" ht="60">
      <c r="A28" s="502"/>
      <c r="C28" s="127" t="s">
        <v>747</v>
      </c>
      <c r="D28" s="826">
        <v>6.18</v>
      </c>
      <c r="E28" s="826">
        <v>7.28</v>
      </c>
      <c r="F28" s="826">
        <v>3.21</v>
      </c>
      <c r="G28" s="826">
        <v>4.33</v>
      </c>
      <c r="H28" s="2039"/>
      <c r="I28" s="2039"/>
      <c r="J28" s="2039"/>
      <c r="K28" s="2039"/>
    </row>
    <row r="29" spans="1:47" ht="16">
      <c r="A29" s="502"/>
      <c r="C29" s="137" t="s">
        <v>748</v>
      </c>
      <c r="D29" s="827">
        <v>-3.37</v>
      </c>
      <c r="E29" s="827">
        <v>-4.62</v>
      </c>
      <c r="F29" s="827">
        <v>-0.89</v>
      </c>
      <c r="G29" s="827">
        <v>-2.06</v>
      </c>
      <c r="H29" s="2039"/>
      <c r="I29" s="2039"/>
      <c r="J29" s="2039"/>
      <c r="K29" s="2039"/>
    </row>
    <row r="30" spans="1:47" ht="48" customHeight="1">
      <c r="A30" s="502"/>
      <c r="C30" s="2040" t="s">
        <v>749</v>
      </c>
      <c r="D30" s="2041"/>
      <c r="E30" s="2041"/>
      <c r="F30" s="2041"/>
      <c r="G30" s="2041"/>
      <c r="H30" s="2039"/>
      <c r="I30" s="2039"/>
      <c r="J30" s="2039"/>
      <c r="K30" s="2039"/>
    </row>
    <row r="31" spans="1:47" ht="19.5" customHeight="1">
      <c r="A31" s="502"/>
      <c r="B31" s="24"/>
      <c r="C31" s="719"/>
      <c r="D31" s="719"/>
      <c r="E31" s="71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8"/>
      <c r="AI31" s="79"/>
    </row>
    <row r="32" spans="1:47" ht="19.5" customHeight="1">
      <c r="A32" s="502"/>
      <c r="B32" s="24"/>
      <c r="C32" s="555" t="s">
        <v>750</v>
      </c>
      <c r="D32" s="55"/>
      <c r="E32" s="55"/>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row>
    <row r="33" spans="1:47" ht="19.5" customHeight="1">
      <c r="A33" s="502"/>
      <c r="B33" s="24"/>
      <c r="C33" s="1389"/>
      <c r="D33" s="1389">
        <v>2022</v>
      </c>
      <c r="E33" s="1389">
        <v>2023</v>
      </c>
      <c r="F33" s="1389">
        <v>2024</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row>
    <row r="34" spans="1:47" ht="19.5" customHeight="1">
      <c r="A34" s="502"/>
      <c r="B34" s="24"/>
      <c r="C34" s="1390"/>
      <c r="D34" s="1390">
        <v>0.11</v>
      </c>
      <c r="E34" s="1390">
        <v>0.06</v>
      </c>
      <c r="F34" s="1390">
        <v>0.12</v>
      </c>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row>
    <row r="35" spans="1:47" ht="35.25" customHeight="1">
      <c r="A35" s="502"/>
      <c r="B35" s="24"/>
      <c r="C35" s="2073" t="s">
        <v>751</v>
      </c>
      <c r="D35" s="2074"/>
      <c r="E35" s="2074"/>
      <c r="F35" s="2075"/>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row>
    <row r="36" spans="1:47" ht="43.5" customHeight="1">
      <c r="A36" s="502"/>
      <c r="B36" s="24"/>
      <c r="C36" s="555" t="s">
        <v>752</v>
      </c>
      <c r="D36" s="55"/>
      <c r="E36" s="55"/>
      <c r="F36" s="55"/>
      <c r="G36" s="55"/>
      <c r="H36" s="55"/>
      <c r="I36" s="55"/>
      <c r="J36" s="55"/>
      <c r="K36" s="55"/>
      <c r="L36" s="1963"/>
      <c r="M36" s="1963"/>
      <c r="N36" s="1963"/>
      <c r="O36" s="1963"/>
      <c r="P36" s="1963"/>
      <c r="Q36" s="1963"/>
      <c r="R36" s="1963"/>
      <c r="S36" s="1963"/>
      <c r="T36" s="1963"/>
      <c r="U36" s="1963"/>
      <c r="V36" s="1963"/>
      <c r="W36" s="1963"/>
      <c r="X36" s="1963"/>
      <c r="Y36" s="1963"/>
      <c r="Z36" s="1963"/>
      <c r="AA36" s="1963"/>
      <c r="AB36" s="663"/>
      <c r="AC36" s="1963"/>
      <c r="AD36" s="1963"/>
      <c r="AE36" s="1963"/>
      <c r="AF36" s="1963"/>
      <c r="AG36" s="1963"/>
      <c r="AH36" s="1963"/>
      <c r="AI36" s="663"/>
    </row>
    <row r="37" spans="1:47" ht="28.5" customHeight="1">
      <c r="A37" s="502"/>
      <c r="B37" s="24"/>
      <c r="C37" s="809" t="s">
        <v>753</v>
      </c>
      <c r="D37" s="809"/>
      <c r="E37" s="809"/>
      <c r="F37" s="809"/>
      <c r="G37" s="809"/>
      <c r="H37" s="809"/>
      <c r="I37" s="809"/>
      <c r="J37" s="809"/>
      <c r="K37" s="809"/>
      <c r="L37" s="809"/>
      <c r="M37" s="809"/>
      <c r="N37" s="809"/>
      <c r="O37" s="809"/>
      <c r="P37" s="809"/>
      <c r="Q37" s="809"/>
      <c r="R37" s="809"/>
      <c r="S37" s="809"/>
      <c r="T37" s="809"/>
      <c r="U37" s="809"/>
      <c r="V37" s="809"/>
      <c r="W37" s="809"/>
      <c r="X37" s="809"/>
      <c r="Y37" s="809"/>
      <c r="Z37" s="809"/>
      <c r="AA37" s="809"/>
      <c r="AB37" s="809"/>
      <c r="AC37" s="809"/>
      <c r="AD37" s="809"/>
      <c r="AE37" s="153"/>
      <c r="AF37" s="153"/>
      <c r="AG37" s="623"/>
      <c r="AH37" s="153"/>
    </row>
    <row r="38" spans="1:47" ht="16">
      <c r="A38" s="502"/>
      <c r="B38" s="24"/>
      <c r="C38" s="2079"/>
      <c r="D38" s="2079"/>
      <c r="E38" s="1633">
        <v>2021</v>
      </c>
      <c r="F38" s="1633"/>
      <c r="G38" s="1633"/>
      <c r="H38" s="1723">
        <v>2022</v>
      </c>
      <c r="I38" s="1723"/>
      <c r="J38" s="1723"/>
      <c r="K38" s="1723"/>
      <c r="L38" s="1723"/>
      <c r="M38" s="1723"/>
      <c r="N38" s="1723"/>
      <c r="O38" s="1723"/>
      <c r="P38" s="1723">
        <v>2023</v>
      </c>
      <c r="Q38" s="1723"/>
      <c r="R38" s="1723"/>
      <c r="S38" s="1723"/>
      <c r="T38" s="1723"/>
      <c r="U38" s="1723"/>
      <c r="V38" s="1723"/>
      <c r="W38" s="1723">
        <v>2024</v>
      </c>
      <c r="X38" s="1723"/>
      <c r="Y38" s="1723"/>
      <c r="Z38" s="1723"/>
      <c r="AA38" s="1723"/>
      <c r="AB38" s="1723"/>
      <c r="AC38" s="1723"/>
      <c r="AD38" s="1723"/>
      <c r="AE38" s="153"/>
      <c r="AF38" s="153"/>
      <c r="AG38" s="623"/>
      <c r="AH38" s="153"/>
      <c r="AI38" s="149"/>
      <c r="AJ38" s="149"/>
      <c r="AK38" s="149"/>
      <c r="AL38" s="149"/>
      <c r="AM38" s="149"/>
      <c r="AN38" s="149"/>
      <c r="AO38" s="149"/>
      <c r="AP38" s="149"/>
      <c r="AQ38" s="149"/>
      <c r="AR38" s="149"/>
      <c r="AS38" s="149"/>
      <c r="AT38" s="149"/>
      <c r="AU38" s="149"/>
    </row>
    <row r="39" spans="1:47" ht="42" customHeight="1">
      <c r="A39" s="502"/>
      <c r="B39" s="24"/>
      <c r="C39" s="2079"/>
      <c r="D39" s="2079"/>
      <c r="E39" s="1633" t="s">
        <v>754</v>
      </c>
      <c r="F39" s="1633" t="s">
        <v>755</v>
      </c>
      <c r="G39" s="1633" t="s">
        <v>756</v>
      </c>
      <c r="H39" s="1633" t="s">
        <v>311</v>
      </c>
      <c r="I39" s="1633"/>
      <c r="J39" s="1633"/>
      <c r="K39" s="516" t="s">
        <v>312</v>
      </c>
      <c r="L39" s="516" t="s">
        <v>313</v>
      </c>
      <c r="M39" s="2035" t="s">
        <v>53</v>
      </c>
      <c r="N39" s="2035"/>
      <c r="O39" s="2035"/>
      <c r="P39" s="1633" t="s">
        <v>311</v>
      </c>
      <c r="Q39" s="1633"/>
      <c r="R39" s="1633"/>
      <c r="S39" s="516" t="s">
        <v>313</v>
      </c>
      <c r="T39" s="2035" t="s">
        <v>53</v>
      </c>
      <c r="U39" s="2035"/>
      <c r="V39" s="2035"/>
      <c r="W39" s="1633" t="s">
        <v>311</v>
      </c>
      <c r="X39" s="1633"/>
      <c r="Y39" s="1633"/>
      <c r="Z39" s="516" t="s">
        <v>313</v>
      </c>
      <c r="AA39" s="200" t="s">
        <v>312</v>
      </c>
      <c r="AB39" s="2035" t="s">
        <v>53</v>
      </c>
      <c r="AC39" s="2035"/>
      <c r="AD39" s="2035"/>
      <c r="AE39" s="153"/>
      <c r="AF39" s="153"/>
      <c r="AG39" s="149"/>
      <c r="AH39" s="149"/>
      <c r="AI39" s="149"/>
      <c r="AJ39" s="149"/>
      <c r="AK39" s="149"/>
      <c r="AL39" s="149"/>
      <c r="AM39" s="149"/>
      <c r="AN39" s="149"/>
      <c r="AO39" s="149"/>
      <c r="AP39" s="149"/>
      <c r="AQ39" s="149"/>
    </row>
    <row r="40" spans="1:47" ht="42" customHeight="1">
      <c r="A40" s="502"/>
      <c r="B40" s="24"/>
      <c r="C40" s="2079"/>
      <c r="D40" s="2079"/>
      <c r="E40" s="1633"/>
      <c r="F40" s="1633"/>
      <c r="G40" s="1633"/>
      <c r="H40" s="516" t="s">
        <v>757</v>
      </c>
      <c r="I40" s="516" t="s">
        <v>758</v>
      </c>
      <c r="J40" s="516" t="s">
        <v>756</v>
      </c>
      <c r="K40" s="516" t="s">
        <v>757</v>
      </c>
      <c r="L40" s="516" t="s">
        <v>757</v>
      </c>
      <c r="M40" s="763" t="s">
        <v>757</v>
      </c>
      <c r="N40" s="763" t="s">
        <v>758</v>
      </c>
      <c r="O40" s="763" t="s">
        <v>756</v>
      </c>
      <c r="P40" s="516" t="s">
        <v>757</v>
      </c>
      <c r="Q40" s="516" t="s">
        <v>758</v>
      </c>
      <c r="R40" s="516" t="s">
        <v>756</v>
      </c>
      <c r="S40" s="516" t="s">
        <v>757</v>
      </c>
      <c r="T40" s="763" t="s">
        <v>757</v>
      </c>
      <c r="U40" s="763" t="s">
        <v>758</v>
      </c>
      <c r="V40" s="763" t="s">
        <v>756</v>
      </c>
      <c r="W40" s="516" t="s">
        <v>757</v>
      </c>
      <c r="X40" s="516" t="s">
        <v>758</v>
      </c>
      <c r="Y40" s="516" t="s">
        <v>756</v>
      </c>
      <c r="Z40" s="516" t="s">
        <v>757</v>
      </c>
      <c r="AA40" s="200" t="s">
        <v>757</v>
      </c>
      <c r="AB40" s="763" t="s">
        <v>757</v>
      </c>
      <c r="AC40" s="763" t="s">
        <v>758</v>
      </c>
      <c r="AD40" s="763" t="s">
        <v>756</v>
      </c>
      <c r="AE40" s="623"/>
      <c r="AF40" s="153"/>
      <c r="AG40" s="149"/>
      <c r="AH40" s="149"/>
      <c r="AI40" s="149"/>
      <c r="AJ40" s="149"/>
      <c r="AK40" s="149"/>
      <c r="AL40" s="149"/>
      <c r="AM40" s="149"/>
      <c r="AN40" s="149"/>
      <c r="AO40" s="149"/>
      <c r="AP40" s="149"/>
      <c r="AQ40" s="149"/>
    </row>
    <row r="41" spans="1:47" ht="27.75" customHeight="1">
      <c r="A41" s="502"/>
      <c r="B41" s="24"/>
      <c r="C41" s="2046" t="s">
        <v>759</v>
      </c>
      <c r="D41" s="201" t="s">
        <v>760</v>
      </c>
      <c r="E41" s="583">
        <v>1932</v>
      </c>
      <c r="F41" s="583">
        <v>112</v>
      </c>
      <c r="G41" s="583">
        <v>2044</v>
      </c>
      <c r="H41" s="583">
        <v>1838</v>
      </c>
      <c r="I41" s="583">
        <v>0</v>
      </c>
      <c r="J41" s="583">
        <v>1838</v>
      </c>
      <c r="K41" s="583">
        <v>109</v>
      </c>
      <c r="L41" s="583">
        <v>7</v>
      </c>
      <c r="M41" s="584">
        <v>1954</v>
      </c>
      <c r="N41" s="584">
        <v>0</v>
      </c>
      <c r="O41" s="584">
        <v>1954</v>
      </c>
      <c r="P41" s="831">
        <v>1658</v>
      </c>
      <c r="Q41" s="583">
        <v>0</v>
      </c>
      <c r="R41" s="583">
        <v>1658</v>
      </c>
      <c r="S41" s="583">
        <v>12</v>
      </c>
      <c r="T41" s="584">
        <v>1670</v>
      </c>
      <c r="U41" s="584">
        <v>0</v>
      </c>
      <c r="V41" s="584">
        <v>1670</v>
      </c>
      <c r="W41" s="583">
        <v>1424</v>
      </c>
      <c r="X41" s="583">
        <v>0</v>
      </c>
      <c r="Y41" s="583">
        <v>1424</v>
      </c>
      <c r="Z41" s="583">
        <v>12.07</v>
      </c>
      <c r="AA41" s="583">
        <v>108.85</v>
      </c>
      <c r="AB41" s="584">
        <v>1545</v>
      </c>
      <c r="AC41" s="584">
        <v>0</v>
      </c>
      <c r="AD41" s="584">
        <v>1545</v>
      </c>
      <c r="AE41" s="1391"/>
      <c r="AF41" s="149"/>
      <c r="AG41" s="149"/>
      <c r="AH41" s="149"/>
      <c r="AI41" s="149"/>
      <c r="AJ41" s="149"/>
      <c r="AK41" s="149"/>
      <c r="AL41" s="149"/>
      <c r="AM41" s="149"/>
      <c r="AN41" s="149"/>
      <c r="AO41" s="149"/>
      <c r="AP41" s="149"/>
      <c r="AQ41" s="149"/>
    </row>
    <row r="42" spans="1:47" ht="27.75" customHeight="1">
      <c r="A42" s="502"/>
      <c r="B42" s="24"/>
      <c r="C42" s="2046"/>
      <c r="D42" s="658" t="s">
        <v>761</v>
      </c>
      <c r="E42" s="589">
        <v>0</v>
      </c>
      <c r="F42" s="589">
        <v>0</v>
      </c>
      <c r="G42" s="589">
        <v>0</v>
      </c>
      <c r="H42" s="589">
        <v>0</v>
      </c>
      <c r="I42" s="589">
        <v>0</v>
      </c>
      <c r="J42" s="589">
        <v>0</v>
      </c>
      <c r="K42" s="589">
        <v>0</v>
      </c>
      <c r="L42" s="589">
        <v>0</v>
      </c>
      <c r="M42" s="677">
        <v>0</v>
      </c>
      <c r="N42" s="677">
        <v>0</v>
      </c>
      <c r="O42" s="677">
        <v>0</v>
      </c>
      <c r="P42" s="589">
        <v>0</v>
      </c>
      <c r="Q42" s="589">
        <v>0</v>
      </c>
      <c r="R42" s="589">
        <v>0</v>
      </c>
      <c r="S42" s="589">
        <v>0</v>
      </c>
      <c r="T42" s="677">
        <v>0</v>
      </c>
      <c r="U42" s="677">
        <v>0</v>
      </c>
      <c r="V42" s="677">
        <v>0</v>
      </c>
      <c r="W42" s="589">
        <v>0</v>
      </c>
      <c r="X42" s="589">
        <v>0</v>
      </c>
      <c r="Y42" s="589">
        <v>0</v>
      </c>
      <c r="Z42" s="589">
        <v>0</v>
      </c>
      <c r="AA42" s="589">
        <v>0</v>
      </c>
      <c r="AB42" s="677">
        <v>0</v>
      </c>
      <c r="AC42" s="677">
        <v>0</v>
      </c>
      <c r="AD42" s="677">
        <v>0</v>
      </c>
      <c r="AE42" s="153"/>
      <c r="AF42" s="149"/>
      <c r="AG42" s="149"/>
      <c r="AH42" s="149"/>
      <c r="AI42" s="149"/>
      <c r="AJ42" s="149"/>
      <c r="AK42" s="149"/>
      <c r="AL42" s="149"/>
      <c r="AM42" s="149"/>
      <c r="AN42" s="149"/>
      <c r="AO42" s="149"/>
      <c r="AP42" s="149"/>
      <c r="AQ42" s="149"/>
    </row>
    <row r="43" spans="1:47" ht="27.75" customHeight="1">
      <c r="A43" s="502"/>
      <c r="B43" s="24"/>
      <c r="C43" s="2046"/>
      <c r="D43" s="201" t="s">
        <v>762</v>
      </c>
      <c r="E43" s="583">
        <v>1932</v>
      </c>
      <c r="F43" s="583">
        <v>112</v>
      </c>
      <c r="G43" s="583">
        <v>2044</v>
      </c>
      <c r="H43" s="583">
        <v>1838</v>
      </c>
      <c r="I43" s="583">
        <v>0</v>
      </c>
      <c r="J43" s="583">
        <v>1838</v>
      </c>
      <c r="K43" s="583">
        <v>109</v>
      </c>
      <c r="L43" s="583">
        <v>7</v>
      </c>
      <c r="M43" s="584">
        <v>1954</v>
      </c>
      <c r="N43" s="584">
        <v>0</v>
      </c>
      <c r="O43" s="584">
        <v>1954</v>
      </c>
      <c r="P43" s="589">
        <v>1658</v>
      </c>
      <c r="Q43" s="583">
        <v>0</v>
      </c>
      <c r="R43" s="583">
        <v>1658</v>
      </c>
      <c r="S43" s="583">
        <v>12</v>
      </c>
      <c r="T43" s="584">
        <v>1670</v>
      </c>
      <c r="U43" s="584">
        <v>0</v>
      </c>
      <c r="V43" s="584">
        <v>1670</v>
      </c>
      <c r="W43" s="583">
        <v>1424.01</v>
      </c>
      <c r="X43" s="583">
        <v>0</v>
      </c>
      <c r="Y43" s="583">
        <v>1424</v>
      </c>
      <c r="Z43" s="583">
        <v>12.07</v>
      </c>
      <c r="AA43" s="583">
        <v>109</v>
      </c>
      <c r="AB43" s="584">
        <v>1545</v>
      </c>
      <c r="AC43" s="584">
        <v>0</v>
      </c>
      <c r="AD43" s="584">
        <v>1545</v>
      </c>
      <c r="AE43" s="153"/>
      <c r="AF43" s="149"/>
      <c r="AG43" s="149"/>
      <c r="AH43" s="149"/>
      <c r="AI43" s="149"/>
      <c r="AJ43" s="149"/>
      <c r="AK43" s="149"/>
      <c r="AL43" s="149"/>
      <c r="AM43" s="149"/>
      <c r="AN43" s="149"/>
      <c r="AO43" s="149"/>
      <c r="AP43" s="149"/>
      <c r="AQ43" s="149"/>
    </row>
    <row r="44" spans="1:47" ht="27.75" customHeight="1">
      <c r="A44" s="502"/>
      <c r="B44" s="24"/>
      <c r="C44" s="2049" t="s">
        <v>763</v>
      </c>
      <c r="D44" s="184" t="s">
        <v>760</v>
      </c>
      <c r="E44" s="1358">
        <v>754</v>
      </c>
      <c r="F44" s="1358">
        <v>0</v>
      </c>
      <c r="G44" s="1358">
        <v>754</v>
      </c>
      <c r="H44" s="1358">
        <v>410</v>
      </c>
      <c r="I44" s="1358">
        <v>273</v>
      </c>
      <c r="J44" s="1358">
        <v>683</v>
      </c>
      <c r="K44" s="1358">
        <v>0</v>
      </c>
      <c r="L44" s="1358">
        <v>3</v>
      </c>
      <c r="M44" s="1150">
        <v>413</v>
      </c>
      <c r="N44" s="1150">
        <v>273</v>
      </c>
      <c r="O44" s="1150">
        <v>686</v>
      </c>
      <c r="P44" s="589">
        <v>412</v>
      </c>
      <c r="Q44" s="589">
        <v>228</v>
      </c>
      <c r="R44" s="589">
        <v>639</v>
      </c>
      <c r="S44" s="589">
        <v>4</v>
      </c>
      <c r="T44" s="677">
        <v>416</v>
      </c>
      <c r="U44" s="677">
        <v>228</v>
      </c>
      <c r="V44" s="677">
        <v>643</v>
      </c>
      <c r="W44" s="589">
        <v>484</v>
      </c>
      <c r="X44" s="589">
        <v>223.86</v>
      </c>
      <c r="Y44" s="589">
        <v>708.04</v>
      </c>
      <c r="Z44" s="589">
        <v>7.11</v>
      </c>
      <c r="AA44" s="589">
        <v>0</v>
      </c>
      <c r="AB44" s="677">
        <v>491.29</v>
      </c>
      <c r="AC44" s="677">
        <v>223.86</v>
      </c>
      <c r="AD44" s="677">
        <v>715.15</v>
      </c>
      <c r="AE44" s="153"/>
      <c r="AF44" s="149"/>
      <c r="AG44" s="149"/>
      <c r="AH44" s="149"/>
      <c r="AI44" s="149"/>
      <c r="AJ44" s="149"/>
      <c r="AK44" s="149"/>
      <c r="AL44" s="149"/>
      <c r="AM44" s="149"/>
      <c r="AN44" s="149"/>
      <c r="AO44" s="149"/>
      <c r="AP44" s="149"/>
      <c r="AQ44" s="149"/>
    </row>
    <row r="45" spans="1:47" ht="27.75" customHeight="1">
      <c r="A45" s="502"/>
      <c r="B45" s="24"/>
      <c r="C45" s="2049"/>
      <c r="D45" s="658" t="s">
        <v>761</v>
      </c>
      <c r="E45" s="589">
        <v>0</v>
      </c>
      <c r="F45" s="589">
        <v>0</v>
      </c>
      <c r="G45" s="589">
        <v>0</v>
      </c>
      <c r="H45" s="589">
        <v>9</v>
      </c>
      <c r="I45" s="589">
        <v>0</v>
      </c>
      <c r="J45" s="589">
        <v>9</v>
      </c>
      <c r="K45" s="589">
        <v>0</v>
      </c>
      <c r="L45" s="589">
        <v>0</v>
      </c>
      <c r="M45" s="677">
        <v>9</v>
      </c>
      <c r="N45" s="677">
        <v>0</v>
      </c>
      <c r="O45" s="677">
        <v>9</v>
      </c>
      <c r="P45" s="589">
        <v>0</v>
      </c>
      <c r="Q45" s="583">
        <v>0</v>
      </c>
      <c r="R45" s="583">
        <v>0</v>
      </c>
      <c r="S45" s="583">
        <v>0</v>
      </c>
      <c r="T45" s="584">
        <v>0</v>
      </c>
      <c r="U45" s="584">
        <v>0</v>
      </c>
      <c r="V45" s="584">
        <v>0</v>
      </c>
      <c r="W45" s="583">
        <v>0</v>
      </c>
      <c r="X45" s="583">
        <v>0</v>
      </c>
      <c r="Y45" s="583">
        <v>0</v>
      </c>
      <c r="Z45" s="583">
        <v>0</v>
      </c>
      <c r="AA45" s="583">
        <v>0</v>
      </c>
      <c r="AB45" s="584">
        <v>0</v>
      </c>
      <c r="AC45" s="584">
        <v>0</v>
      </c>
      <c r="AD45" s="584">
        <v>0</v>
      </c>
      <c r="AE45" s="153"/>
      <c r="AF45" s="149"/>
      <c r="AG45" s="149"/>
      <c r="AH45" s="149"/>
      <c r="AI45" s="149"/>
      <c r="AJ45" s="149"/>
      <c r="AK45" s="149"/>
      <c r="AL45" s="149"/>
      <c r="AM45" s="149"/>
      <c r="AN45" s="149"/>
      <c r="AO45" s="149"/>
      <c r="AP45" s="149"/>
      <c r="AQ45" s="149"/>
    </row>
    <row r="46" spans="1:47" ht="27.75" customHeight="1">
      <c r="A46" s="502"/>
      <c r="B46" s="24"/>
      <c r="C46" s="2077"/>
      <c r="D46" s="185" t="s">
        <v>762</v>
      </c>
      <c r="E46" s="831">
        <v>754</v>
      </c>
      <c r="F46" s="831">
        <v>0</v>
      </c>
      <c r="G46" s="831">
        <v>754</v>
      </c>
      <c r="H46" s="831">
        <v>419</v>
      </c>
      <c r="I46" s="831">
        <v>273</v>
      </c>
      <c r="J46" s="831">
        <v>692</v>
      </c>
      <c r="K46" s="831">
        <v>0</v>
      </c>
      <c r="L46" s="831">
        <v>3</v>
      </c>
      <c r="M46" s="588">
        <v>422</v>
      </c>
      <c r="N46" s="588">
        <v>273</v>
      </c>
      <c r="O46" s="588">
        <v>695</v>
      </c>
      <c r="P46" s="589">
        <v>412</v>
      </c>
      <c r="Q46" s="589">
        <v>228</v>
      </c>
      <c r="R46" s="589">
        <v>639</v>
      </c>
      <c r="S46" s="589">
        <v>4</v>
      </c>
      <c r="T46" s="677">
        <v>416</v>
      </c>
      <c r="U46" s="677">
        <v>228</v>
      </c>
      <c r="V46" s="677">
        <v>643</v>
      </c>
      <c r="W46" s="589">
        <v>484.18</v>
      </c>
      <c r="X46" s="589">
        <f>X44+X45</f>
        <v>223.86</v>
      </c>
      <c r="Y46" s="589">
        <v>716.74</v>
      </c>
      <c r="Z46" s="589">
        <v>7.11</v>
      </c>
      <c r="AA46" s="589">
        <v>0</v>
      </c>
      <c r="AB46" s="677">
        <v>491.29</v>
      </c>
      <c r="AC46" s="677">
        <v>224</v>
      </c>
      <c r="AD46" s="677">
        <f>AB46+AC46</f>
        <v>715.29</v>
      </c>
      <c r="AE46" s="153"/>
      <c r="AF46" s="149"/>
      <c r="AG46" s="149"/>
      <c r="AH46" s="149"/>
      <c r="AI46" s="149"/>
      <c r="AJ46" s="149"/>
      <c r="AK46" s="149"/>
      <c r="AL46" s="149"/>
      <c r="AM46" s="149"/>
      <c r="AN46" s="149"/>
      <c r="AO46" s="149"/>
      <c r="AP46" s="149"/>
      <c r="AQ46" s="149"/>
    </row>
    <row r="47" spans="1:47" ht="27.75" customHeight="1">
      <c r="A47" s="502"/>
      <c r="B47" s="24"/>
      <c r="C47" s="2046" t="s">
        <v>764</v>
      </c>
      <c r="D47" s="201" t="s">
        <v>760</v>
      </c>
      <c r="E47" s="583">
        <v>6</v>
      </c>
      <c r="F47" s="583">
        <v>1</v>
      </c>
      <c r="G47" s="583">
        <v>7</v>
      </c>
      <c r="H47" s="583">
        <v>6</v>
      </c>
      <c r="I47" s="583">
        <v>2</v>
      </c>
      <c r="J47" s="583">
        <v>8</v>
      </c>
      <c r="K47" s="583">
        <v>0</v>
      </c>
      <c r="L47" s="583">
        <v>0</v>
      </c>
      <c r="M47" s="584">
        <v>6</v>
      </c>
      <c r="N47" s="584">
        <v>2</v>
      </c>
      <c r="O47" s="584">
        <v>9</v>
      </c>
      <c r="P47" s="589">
        <v>7</v>
      </c>
      <c r="Q47" s="583">
        <v>2</v>
      </c>
      <c r="R47" s="583">
        <v>8</v>
      </c>
      <c r="S47" s="583">
        <v>1</v>
      </c>
      <c r="T47" s="584">
        <v>8</v>
      </c>
      <c r="U47" s="584">
        <v>2</v>
      </c>
      <c r="V47" s="584">
        <v>9</v>
      </c>
      <c r="W47" s="583">
        <v>6.69</v>
      </c>
      <c r="X47" s="583">
        <v>1.97</v>
      </c>
      <c r="Y47" s="583">
        <v>8.66</v>
      </c>
      <c r="Z47" s="583">
        <v>0</v>
      </c>
      <c r="AA47" s="583">
        <v>0</v>
      </c>
      <c r="AB47" s="584">
        <v>7.19</v>
      </c>
      <c r="AC47" s="584">
        <v>1.97</v>
      </c>
      <c r="AD47" s="584">
        <v>9.16</v>
      </c>
      <c r="AE47" s="153"/>
      <c r="AF47" s="149"/>
      <c r="AG47" s="149"/>
      <c r="AH47" s="149"/>
      <c r="AI47" s="149"/>
      <c r="AJ47" s="149"/>
      <c r="AK47" s="149"/>
      <c r="AL47" s="149"/>
      <c r="AM47" s="149"/>
      <c r="AN47" s="149"/>
      <c r="AO47" s="149"/>
      <c r="AP47" s="149"/>
      <c r="AQ47" s="149"/>
    </row>
    <row r="48" spans="1:47" ht="27.75" customHeight="1">
      <c r="A48" s="1174"/>
      <c r="B48" s="24"/>
      <c r="C48" s="2046"/>
      <c r="D48" s="658" t="s">
        <v>761</v>
      </c>
      <c r="E48" s="589">
        <v>0</v>
      </c>
      <c r="F48" s="589">
        <v>0</v>
      </c>
      <c r="G48" s="589">
        <v>0</v>
      </c>
      <c r="H48" s="589">
        <v>0</v>
      </c>
      <c r="I48" s="589">
        <v>0</v>
      </c>
      <c r="J48" s="589">
        <v>0</v>
      </c>
      <c r="K48" s="589">
        <v>0</v>
      </c>
      <c r="L48" s="589">
        <v>0</v>
      </c>
      <c r="M48" s="677">
        <v>0</v>
      </c>
      <c r="N48" s="677">
        <v>0</v>
      </c>
      <c r="O48" s="677">
        <v>0</v>
      </c>
      <c r="P48" s="589">
        <v>0</v>
      </c>
      <c r="Q48" s="589">
        <v>0</v>
      </c>
      <c r="R48" s="589">
        <v>0</v>
      </c>
      <c r="S48" s="589">
        <v>0</v>
      </c>
      <c r="T48" s="677">
        <v>0</v>
      </c>
      <c r="U48" s="677">
        <v>0</v>
      </c>
      <c r="V48" s="677">
        <v>0</v>
      </c>
      <c r="W48" s="589">
        <v>0</v>
      </c>
      <c r="X48" s="589">
        <v>0</v>
      </c>
      <c r="Y48" s="589">
        <v>0</v>
      </c>
      <c r="Z48" s="589">
        <v>0</v>
      </c>
      <c r="AA48" s="589">
        <v>0</v>
      </c>
      <c r="AB48" s="677">
        <v>0</v>
      </c>
      <c r="AC48" s="677">
        <v>0</v>
      </c>
      <c r="AD48" s="677">
        <v>0</v>
      </c>
      <c r="AE48" s="153"/>
      <c r="AF48" s="149"/>
      <c r="AG48" s="149"/>
      <c r="AH48" s="149"/>
      <c r="AI48" s="149"/>
      <c r="AJ48" s="149"/>
      <c r="AK48" s="149"/>
      <c r="AL48" s="149"/>
      <c r="AM48" s="149"/>
      <c r="AN48" s="149"/>
      <c r="AO48" s="149"/>
      <c r="AP48" s="149"/>
      <c r="AQ48" s="149"/>
    </row>
    <row r="49" spans="1:43" ht="27.75" customHeight="1">
      <c r="A49" s="488"/>
      <c r="B49" s="24"/>
      <c r="C49" s="2076"/>
      <c r="D49" s="201" t="s">
        <v>762</v>
      </c>
      <c r="E49" s="583">
        <v>6</v>
      </c>
      <c r="F49" s="583">
        <v>1</v>
      </c>
      <c r="G49" s="583">
        <v>7</v>
      </c>
      <c r="H49" s="583">
        <v>6</v>
      </c>
      <c r="I49" s="583">
        <v>2</v>
      </c>
      <c r="J49" s="583">
        <v>8</v>
      </c>
      <c r="K49" s="583">
        <v>0</v>
      </c>
      <c r="L49" s="583">
        <v>0</v>
      </c>
      <c r="M49" s="584">
        <v>6</v>
      </c>
      <c r="N49" s="584">
        <v>2</v>
      </c>
      <c r="O49" s="584">
        <v>9</v>
      </c>
      <c r="P49" s="1358">
        <v>7</v>
      </c>
      <c r="Q49" s="583">
        <v>2</v>
      </c>
      <c r="R49" s="583">
        <v>8</v>
      </c>
      <c r="S49" s="583">
        <v>1</v>
      </c>
      <c r="T49" s="584">
        <v>8</v>
      </c>
      <c r="U49" s="584">
        <v>2</v>
      </c>
      <c r="V49" s="584">
        <v>9</v>
      </c>
      <c r="W49" s="583">
        <v>6.69</v>
      </c>
      <c r="X49" s="583">
        <v>1.97</v>
      </c>
      <c r="Y49" s="583">
        <v>8.66</v>
      </c>
      <c r="Z49" s="583">
        <v>0</v>
      </c>
      <c r="AA49" s="583">
        <v>0</v>
      </c>
      <c r="AB49" s="584">
        <v>7.19</v>
      </c>
      <c r="AC49" s="584">
        <v>1.97</v>
      </c>
      <c r="AD49" s="584">
        <v>9.16</v>
      </c>
      <c r="AE49" s="153"/>
      <c r="AF49" s="149"/>
      <c r="AG49" s="149"/>
      <c r="AH49" s="149"/>
      <c r="AI49" s="149"/>
      <c r="AJ49" s="149"/>
      <c r="AK49" s="149"/>
      <c r="AL49" s="149"/>
      <c r="AM49" s="149"/>
      <c r="AN49" s="149"/>
      <c r="AO49" s="149"/>
      <c r="AP49" s="149"/>
      <c r="AQ49" s="149"/>
    </row>
    <row r="50" spans="1:43" ht="27.75" customHeight="1">
      <c r="A50" s="488"/>
      <c r="B50" s="24"/>
      <c r="C50" s="2049" t="s">
        <v>765</v>
      </c>
      <c r="D50" s="658" t="s">
        <v>760</v>
      </c>
      <c r="E50" s="589">
        <v>0</v>
      </c>
      <c r="F50" s="589">
        <v>10</v>
      </c>
      <c r="G50" s="589">
        <v>10</v>
      </c>
      <c r="H50" s="589">
        <v>0</v>
      </c>
      <c r="I50" s="589">
        <v>0</v>
      </c>
      <c r="J50" s="589">
        <v>0</v>
      </c>
      <c r="K50" s="589">
        <v>0</v>
      </c>
      <c r="L50" s="589">
        <v>0</v>
      </c>
      <c r="M50" s="677">
        <v>0</v>
      </c>
      <c r="N50" s="677">
        <v>0</v>
      </c>
      <c r="O50" s="677">
        <v>0</v>
      </c>
      <c r="P50" s="589">
        <v>0</v>
      </c>
      <c r="Q50" s="589">
        <v>0</v>
      </c>
      <c r="R50" s="589">
        <v>0</v>
      </c>
      <c r="S50" s="589">
        <v>0</v>
      </c>
      <c r="T50" s="677">
        <v>0</v>
      </c>
      <c r="U50" s="677">
        <v>0</v>
      </c>
      <c r="V50" s="677">
        <v>0</v>
      </c>
      <c r="W50" s="589">
        <v>0</v>
      </c>
      <c r="X50" s="589">
        <v>0</v>
      </c>
      <c r="Y50" s="589">
        <v>0</v>
      </c>
      <c r="Z50" s="589">
        <v>0</v>
      </c>
      <c r="AA50" s="589">
        <v>0</v>
      </c>
      <c r="AB50" s="677">
        <v>0</v>
      </c>
      <c r="AC50" s="677">
        <v>0</v>
      </c>
      <c r="AD50" s="677">
        <v>0</v>
      </c>
      <c r="AE50" s="153"/>
      <c r="AF50" s="149"/>
      <c r="AG50" s="149"/>
      <c r="AH50" s="149"/>
      <c r="AI50" s="149"/>
      <c r="AJ50" s="149"/>
      <c r="AK50" s="149"/>
      <c r="AL50" s="149"/>
      <c r="AM50" s="149"/>
      <c r="AN50" s="149"/>
      <c r="AO50" s="149"/>
      <c r="AP50" s="149"/>
      <c r="AQ50" s="149"/>
    </row>
    <row r="51" spans="1:43" ht="27.75" customHeight="1">
      <c r="A51" s="488"/>
      <c r="B51" s="24"/>
      <c r="C51" s="2049"/>
      <c r="D51" s="185" t="s">
        <v>761</v>
      </c>
      <c r="E51" s="831">
        <v>0</v>
      </c>
      <c r="F51" s="831">
        <v>0</v>
      </c>
      <c r="G51" s="831">
        <v>0</v>
      </c>
      <c r="H51" s="831">
        <v>0</v>
      </c>
      <c r="I51" s="831">
        <v>0</v>
      </c>
      <c r="J51" s="831">
        <v>0</v>
      </c>
      <c r="K51" s="831">
        <v>0</v>
      </c>
      <c r="L51" s="831">
        <v>0</v>
      </c>
      <c r="M51" s="588">
        <v>0</v>
      </c>
      <c r="N51" s="588">
        <v>0</v>
      </c>
      <c r="O51" s="588">
        <v>0</v>
      </c>
      <c r="P51" s="831">
        <v>0</v>
      </c>
      <c r="Q51" s="831">
        <v>0</v>
      </c>
      <c r="R51" s="831">
        <v>0</v>
      </c>
      <c r="S51" s="831">
        <v>0</v>
      </c>
      <c r="T51" s="588">
        <v>0</v>
      </c>
      <c r="U51" s="588">
        <v>0</v>
      </c>
      <c r="V51" s="588">
        <v>0</v>
      </c>
      <c r="W51" s="831">
        <v>0</v>
      </c>
      <c r="X51" s="831">
        <v>0</v>
      </c>
      <c r="Y51" s="831">
        <v>0</v>
      </c>
      <c r="Z51" s="831">
        <v>0</v>
      </c>
      <c r="AA51" s="831">
        <v>0</v>
      </c>
      <c r="AB51" s="588">
        <v>0</v>
      </c>
      <c r="AC51" s="588">
        <v>0</v>
      </c>
      <c r="AD51" s="588">
        <v>0</v>
      </c>
      <c r="AE51" s="153"/>
      <c r="AF51" s="149"/>
      <c r="AG51" s="149"/>
      <c r="AH51" s="149"/>
      <c r="AI51" s="149"/>
      <c r="AJ51" s="149"/>
      <c r="AK51" s="149"/>
      <c r="AL51" s="149"/>
      <c r="AM51" s="149"/>
      <c r="AN51" s="149"/>
      <c r="AO51" s="149"/>
      <c r="AP51" s="149"/>
      <c r="AQ51" s="149"/>
    </row>
    <row r="52" spans="1:43" ht="27.75" customHeight="1">
      <c r="A52" s="488"/>
      <c r="B52" s="24"/>
      <c r="C52" s="2049"/>
      <c r="D52" s="185" t="s">
        <v>762</v>
      </c>
      <c r="E52" s="831">
        <v>0</v>
      </c>
      <c r="F52" s="831">
        <v>10</v>
      </c>
      <c r="G52" s="831">
        <v>10</v>
      </c>
      <c r="H52" s="831">
        <v>0</v>
      </c>
      <c r="I52" s="831">
        <v>0</v>
      </c>
      <c r="J52" s="831">
        <v>0</v>
      </c>
      <c r="K52" s="831">
        <v>0</v>
      </c>
      <c r="L52" s="831">
        <v>0</v>
      </c>
      <c r="M52" s="588">
        <v>0</v>
      </c>
      <c r="N52" s="588">
        <v>0</v>
      </c>
      <c r="O52" s="588">
        <v>0</v>
      </c>
      <c r="P52" s="831">
        <v>0</v>
      </c>
      <c r="Q52" s="831">
        <v>0</v>
      </c>
      <c r="R52" s="831">
        <v>0</v>
      </c>
      <c r="S52" s="831">
        <v>0</v>
      </c>
      <c r="T52" s="588">
        <v>0</v>
      </c>
      <c r="U52" s="588">
        <v>0</v>
      </c>
      <c r="V52" s="588">
        <v>0</v>
      </c>
      <c r="W52" s="831">
        <v>0</v>
      </c>
      <c r="X52" s="831">
        <v>0</v>
      </c>
      <c r="Y52" s="831">
        <v>0</v>
      </c>
      <c r="Z52" s="831">
        <v>0</v>
      </c>
      <c r="AA52" s="831">
        <v>0</v>
      </c>
      <c r="AB52" s="588">
        <v>0</v>
      </c>
      <c r="AC52" s="588">
        <v>0</v>
      </c>
      <c r="AD52" s="588">
        <v>0</v>
      </c>
      <c r="AE52" s="153"/>
      <c r="AF52" s="149"/>
      <c r="AG52" s="149"/>
      <c r="AH52" s="149"/>
      <c r="AI52" s="149"/>
      <c r="AJ52" s="149"/>
      <c r="AK52" s="149"/>
      <c r="AL52" s="149"/>
      <c r="AM52" s="149"/>
      <c r="AN52" s="149"/>
      <c r="AO52" s="149"/>
      <c r="AP52" s="149"/>
      <c r="AQ52" s="149"/>
    </row>
    <row r="53" spans="1:43" ht="27.75" customHeight="1">
      <c r="A53" s="488"/>
      <c r="B53" s="24"/>
      <c r="C53" s="2050" t="s">
        <v>53</v>
      </c>
      <c r="D53" s="390" t="s">
        <v>760</v>
      </c>
      <c r="E53" s="584">
        <v>2691</v>
      </c>
      <c r="F53" s="584">
        <v>123</v>
      </c>
      <c r="G53" s="584">
        <v>2814</v>
      </c>
      <c r="H53" s="584">
        <v>2254</v>
      </c>
      <c r="I53" s="584">
        <v>275</v>
      </c>
      <c r="J53" s="584">
        <v>2529</v>
      </c>
      <c r="K53" s="584">
        <v>109</v>
      </c>
      <c r="L53" s="584">
        <v>10</v>
      </c>
      <c r="M53" s="584">
        <v>2373</v>
      </c>
      <c r="N53" s="584">
        <v>275</v>
      </c>
      <c r="O53" s="584">
        <v>2648</v>
      </c>
      <c r="P53" s="677">
        <v>2076</v>
      </c>
      <c r="Q53" s="584">
        <v>229</v>
      </c>
      <c r="R53" s="584">
        <v>2305</v>
      </c>
      <c r="S53" s="584">
        <v>17</v>
      </c>
      <c r="T53" s="584">
        <v>2093</v>
      </c>
      <c r="U53" s="584">
        <v>229</v>
      </c>
      <c r="V53" s="584">
        <v>2322</v>
      </c>
      <c r="W53" s="584">
        <v>1914.88</v>
      </c>
      <c r="X53" s="584">
        <f>X46+X47</f>
        <v>225.83</v>
      </c>
      <c r="Y53" s="584">
        <v>2140.71</v>
      </c>
      <c r="Z53" s="584">
        <v>19</v>
      </c>
      <c r="AA53" s="584">
        <v>108.85</v>
      </c>
      <c r="AB53" s="584">
        <v>2043</v>
      </c>
      <c r="AC53" s="584">
        <v>225.83</v>
      </c>
      <c r="AD53" s="584">
        <v>2269</v>
      </c>
      <c r="AE53" s="153"/>
      <c r="AF53" s="149"/>
      <c r="AG53" s="149"/>
      <c r="AH53" s="149"/>
      <c r="AI53" s="149"/>
      <c r="AJ53" s="149"/>
      <c r="AK53" s="149"/>
      <c r="AL53" s="149"/>
      <c r="AM53" s="149"/>
      <c r="AN53" s="149"/>
      <c r="AO53" s="149"/>
      <c r="AP53" s="149"/>
      <c r="AQ53" s="149"/>
    </row>
    <row r="54" spans="1:43" ht="27.75" customHeight="1">
      <c r="A54" s="488"/>
      <c r="B54" s="24"/>
      <c r="C54" s="2050"/>
      <c r="D54" s="203" t="s">
        <v>761</v>
      </c>
      <c r="E54" s="677">
        <v>0</v>
      </c>
      <c r="F54" s="677">
        <v>0</v>
      </c>
      <c r="G54" s="677">
        <v>0</v>
      </c>
      <c r="H54" s="677">
        <v>9</v>
      </c>
      <c r="I54" s="677">
        <v>0</v>
      </c>
      <c r="J54" s="677">
        <v>9</v>
      </c>
      <c r="K54" s="677">
        <v>0</v>
      </c>
      <c r="L54" s="677">
        <v>0</v>
      </c>
      <c r="M54" s="677">
        <v>9</v>
      </c>
      <c r="N54" s="677">
        <v>0</v>
      </c>
      <c r="O54" s="677">
        <v>9</v>
      </c>
      <c r="P54" s="677">
        <v>0</v>
      </c>
      <c r="Q54" s="677">
        <v>0</v>
      </c>
      <c r="R54" s="677">
        <v>0</v>
      </c>
      <c r="S54" s="677">
        <v>0</v>
      </c>
      <c r="T54" s="677">
        <v>0</v>
      </c>
      <c r="U54" s="677">
        <v>0</v>
      </c>
      <c r="V54" s="677">
        <v>0</v>
      </c>
      <c r="W54" s="677">
        <v>0</v>
      </c>
      <c r="X54" s="677">
        <v>0</v>
      </c>
      <c r="Y54" s="677">
        <v>0</v>
      </c>
      <c r="Z54" s="677">
        <v>0</v>
      </c>
      <c r="AA54" s="677">
        <v>0</v>
      </c>
      <c r="AB54" s="677">
        <v>0</v>
      </c>
      <c r="AC54" s="677">
        <v>0</v>
      </c>
      <c r="AD54" s="677">
        <v>0</v>
      </c>
      <c r="AE54" s="153"/>
      <c r="AF54" s="149"/>
      <c r="AG54" s="149"/>
      <c r="AH54" s="149"/>
      <c r="AI54" s="149"/>
      <c r="AJ54" s="149"/>
      <c r="AK54" s="149"/>
      <c r="AL54" s="149"/>
      <c r="AM54" s="149"/>
      <c r="AN54" s="149"/>
      <c r="AO54" s="149"/>
      <c r="AP54" s="149"/>
      <c r="AQ54" s="149"/>
    </row>
    <row r="55" spans="1:43" ht="27.75" customHeight="1">
      <c r="A55" s="488"/>
      <c r="B55" s="24"/>
      <c r="C55" s="2051"/>
      <c r="D55" s="587" t="s">
        <v>53</v>
      </c>
      <c r="E55" s="588">
        <f>SUM(E53:E54)</f>
        <v>2691</v>
      </c>
      <c r="F55" s="588">
        <f t="shared" ref="F55:I55" si="0">SUM(F53:F54)</f>
        <v>123</v>
      </c>
      <c r="G55" s="588">
        <f t="shared" si="0"/>
        <v>2814</v>
      </c>
      <c r="H55" s="588">
        <f t="shared" si="0"/>
        <v>2263</v>
      </c>
      <c r="I55" s="588">
        <f t="shared" si="0"/>
        <v>275</v>
      </c>
      <c r="J55" s="588">
        <f>SUM(J53:J54)</f>
        <v>2538</v>
      </c>
      <c r="K55" s="588">
        <f t="shared" ref="K55" si="1">SUM(K53:K54)</f>
        <v>109</v>
      </c>
      <c r="L55" s="588">
        <f t="shared" ref="L55" si="2">SUM(L53:L54)</f>
        <v>10</v>
      </c>
      <c r="M55" s="588">
        <f t="shared" ref="M55" si="3">SUM(M53:M54)</f>
        <v>2382</v>
      </c>
      <c r="N55" s="588">
        <f t="shared" ref="N55" si="4">SUM(N53:N54)</f>
        <v>275</v>
      </c>
      <c r="O55" s="588">
        <f>SUM(O53:O54)</f>
        <v>2657</v>
      </c>
      <c r="P55" s="588">
        <f t="shared" ref="P55" si="5">SUM(P53:P54)</f>
        <v>2076</v>
      </c>
      <c r="Q55" s="588">
        <f t="shared" ref="Q55" si="6">SUM(Q53:Q54)</f>
        <v>229</v>
      </c>
      <c r="R55" s="588">
        <f t="shared" ref="R55" si="7">SUM(R53:R54)</f>
        <v>2305</v>
      </c>
      <c r="S55" s="588">
        <f t="shared" ref="S55" si="8">SUM(S53:S54)</f>
        <v>17</v>
      </c>
      <c r="T55" s="588">
        <f>SUM(T53:T54)</f>
        <v>2093</v>
      </c>
      <c r="U55" s="588">
        <f>SUM(U53:U54)</f>
        <v>229</v>
      </c>
      <c r="V55" s="588">
        <f t="shared" ref="V55" si="9">SUM(V53:V54)</f>
        <v>2322</v>
      </c>
      <c r="W55" s="588">
        <f t="shared" ref="W55" si="10">SUM(W53:W54)</f>
        <v>1914.88</v>
      </c>
      <c r="X55" s="588">
        <f t="shared" ref="X55" si="11">SUM(X53:X54)</f>
        <v>225.83</v>
      </c>
      <c r="Y55" s="588">
        <f t="shared" ref="Y55" si="12">SUM(Y53:Y54)</f>
        <v>2140.71</v>
      </c>
      <c r="Z55" s="588">
        <f>SUM(Z53:Z54)</f>
        <v>19</v>
      </c>
      <c r="AA55" s="588">
        <f t="shared" ref="AA55" si="13">SUM(AA53:AA54)</f>
        <v>108.85</v>
      </c>
      <c r="AB55" s="588">
        <f t="shared" ref="AB55" si="14">SUM(AB53:AB54)</f>
        <v>2043</v>
      </c>
      <c r="AC55" s="588">
        <f t="shared" ref="AC55" si="15">SUM(AC53:AC54)</f>
        <v>225.83</v>
      </c>
      <c r="AD55" s="588">
        <f t="shared" ref="AD55" si="16">SUM(AD53:AD54)</f>
        <v>2269</v>
      </c>
      <c r="AE55" s="1392"/>
      <c r="AF55" s="149"/>
      <c r="AG55" s="149"/>
      <c r="AH55" s="149"/>
      <c r="AI55" s="149"/>
      <c r="AJ55" s="149"/>
      <c r="AK55" s="149"/>
      <c r="AL55" s="149"/>
      <c r="AM55" s="149"/>
      <c r="AN55" s="149"/>
      <c r="AO55" s="149"/>
      <c r="AP55" s="149"/>
      <c r="AQ55" s="149"/>
    </row>
    <row r="56" spans="1:43" ht="77.25" customHeight="1">
      <c r="A56" s="488"/>
      <c r="B56" s="24"/>
      <c r="C56" s="1688" t="s">
        <v>766</v>
      </c>
      <c r="D56" s="1688"/>
      <c r="E56" s="1688"/>
      <c r="F56" s="1688"/>
      <c r="G56" s="1688"/>
      <c r="H56" s="1688"/>
      <c r="I56" s="1688"/>
      <c r="J56" s="1688"/>
      <c r="K56" s="1688"/>
      <c r="L56" s="1688"/>
      <c r="M56" s="1688"/>
      <c r="N56" s="1688"/>
      <c r="O56" s="1688"/>
      <c r="P56" s="1688"/>
      <c r="Q56" s="1688"/>
      <c r="R56" s="1688"/>
      <c r="S56" s="1688"/>
      <c r="T56" s="1688"/>
      <c r="U56" s="1688"/>
      <c r="V56" s="1688"/>
      <c r="W56" s="1688"/>
      <c r="X56" s="1688"/>
      <c r="Y56" s="1688"/>
      <c r="Z56" s="1688"/>
      <c r="AA56" s="1688"/>
      <c r="AB56" s="1688"/>
      <c r="AC56" s="1688"/>
      <c r="AD56" s="1688"/>
      <c r="AE56" s="1688"/>
      <c r="AF56" s="1688"/>
      <c r="AG56" s="620"/>
      <c r="AH56" s="620"/>
      <c r="AI56" s="620"/>
      <c r="AJ56" s="18"/>
    </row>
    <row r="57" spans="1:43" ht="37.5" customHeight="1">
      <c r="A57" s="488"/>
      <c r="B57" s="24"/>
      <c r="C57" s="1634" t="s">
        <v>767</v>
      </c>
      <c r="D57" s="1634"/>
      <c r="E57" s="1634"/>
      <c r="F57" s="1634"/>
      <c r="G57" s="1634"/>
      <c r="H57" s="1634"/>
      <c r="I57" s="1634"/>
      <c r="J57" s="1634"/>
      <c r="K57" s="1634"/>
      <c r="L57" s="1634"/>
      <c r="M57" s="1634"/>
      <c r="N57" s="1634"/>
      <c r="O57" s="1634"/>
      <c r="P57" s="161"/>
      <c r="Q57" s="161"/>
      <c r="R57" s="161"/>
      <c r="S57" s="161"/>
      <c r="T57" s="161"/>
      <c r="U57" s="161"/>
      <c r="V57" s="161"/>
      <c r="W57" s="161"/>
      <c r="X57" s="161"/>
      <c r="Y57" s="161"/>
      <c r="Z57" s="161"/>
      <c r="AA57" s="161"/>
      <c r="AB57" s="161"/>
      <c r="AC57" s="161"/>
      <c r="AD57" s="161"/>
      <c r="AE57" s="161"/>
      <c r="AF57" s="161"/>
      <c r="AG57" s="620"/>
      <c r="AH57" s="620"/>
      <c r="AI57" s="620"/>
      <c r="AJ57" s="18"/>
    </row>
    <row r="58" spans="1:43" ht="33.75" customHeight="1">
      <c r="A58" s="488"/>
      <c r="B58" s="24"/>
      <c r="C58" s="1723"/>
      <c r="D58" s="1633">
        <v>2021</v>
      </c>
      <c r="E58" s="1633">
        <v>2022</v>
      </c>
      <c r="F58" s="1633"/>
      <c r="G58" s="1633"/>
      <c r="H58" s="1633"/>
      <c r="I58" s="1633">
        <v>2023</v>
      </c>
      <c r="J58" s="1633"/>
      <c r="K58" s="1633"/>
      <c r="L58" s="1633">
        <v>2024</v>
      </c>
      <c r="M58" s="1633"/>
      <c r="N58" s="1633"/>
      <c r="O58" s="1633"/>
      <c r="P58" s="161"/>
      <c r="Q58" s="161"/>
      <c r="R58" s="161"/>
      <c r="S58" s="161"/>
      <c r="T58" s="161"/>
      <c r="U58" s="161"/>
      <c r="V58" s="161"/>
      <c r="W58" s="161"/>
      <c r="X58" s="161"/>
      <c r="Y58" s="161"/>
      <c r="Z58" s="161"/>
      <c r="AA58" s="161"/>
      <c r="AB58" s="161"/>
      <c r="AC58" s="161"/>
      <c r="AD58" s="161"/>
      <c r="AE58" s="161"/>
      <c r="AF58" s="161"/>
      <c r="AG58" s="620"/>
      <c r="AH58" s="620"/>
      <c r="AI58" s="620"/>
      <c r="AJ58" s="18"/>
    </row>
    <row r="59" spans="1:43" ht="39.75" customHeight="1">
      <c r="A59" s="488"/>
      <c r="B59" s="24"/>
      <c r="C59" s="1723"/>
      <c r="D59" s="1633"/>
      <c r="E59" s="516" t="s">
        <v>311</v>
      </c>
      <c r="F59" s="516" t="s">
        <v>312</v>
      </c>
      <c r="G59" s="516" t="s">
        <v>313</v>
      </c>
      <c r="H59" s="763" t="s">
        <v>53</v>
      </c>
      <c r="I59" s="516" t="s">
        <v>311</v>
      </c>
      <c r="J59" s="516" t="s">
        <v>312</v>
      </c>
      <c r="K59" s="763" t="s">
        <v>53</v>
      </c>
      <c r="L59" s="516" t="s">
        <v>311</v>
      </c>
      <c r="M59" s="516" t="s">
        <v>313</v>
      </c>
      <c r="N59" s="516" t="s">
        <v>312</v>
      </c>
      <c r="O59" s="763" t="s">
        <v>53</v>
      </c>
      <c r="P59" s="161"/>
      <c r="Q59" s="161"/>
      <c r="R59" s="161"/>
      <c r="S59" s="161"/>
      <c r="T59" s="161"/>
      <c r="U59" s="161"/>
      <c r="V59" s="161"/>
      <c r="W59" s="161"/>
      <c r="X59" s="161"/>
      <c r="Y59" s="161"/>
      <c r="Z59" s="161"/>
      <c r="AA59" s="161"/>
      <c r="AB59" s="161"/>
      <c r="AC59" s="161"/>
      <c r="AD59" s="161"/>
      <c r="AE59" s="161"/>
      <c r="AF59" s="161"/>
      <c r="AG59" s="620"/>
      <c r="AH59" s="620"/>
      <c r="AI59" s="620"/>
      <c r="AJ59" s="18"/>
    </row>
    <row r="60" spans="1:43" ht="25.5" customHeight="1">
      <c r="A60" s="488"/>
      <c r="B60" s="24"/>
      <c r="C60" s="673" t="s">
        <v>759</v>
      </c>
      <c r="D60" s="857" t="s">
        <v>61</v>
      </c>
      <c r="E60" s="952">
        <v>0</v>
      </c>
      <c r="F60" s="952">
        <v>0</v>
      </c>
      <c r="G60" s="952">
        <v>0</v>
      </c>
      <c r="H60" s="1393">
        <v>0</v>
      </c>
      <c r="I60" s="952">
        <v>0</v>
      </c>
      <c r="J60" s="952">
        <v>0</v>
      </c>
      <c r="K60" s="1393">
        <v>0</v>
      </c>
      <c r="L60" s="600">
        <v>0</v>
      </c>
      <c r="M60" s="600">
        <v>0</v>
      </c>
      <c r="N60" s="600">
        <v>0</v>
      </c>
      <c r="O60" s="1393">
        <v>0</v>
      </c>
      <c r="P60" s="161"/>
      <c r="Q60" s="161"/>
      <c r="R60" s="161"/>
      <c r="S60" s="161"/>
      <c r="T60" s="161"/>
      <c r="U60" s="161"/>
      <c r="V60" s="161"/>
      <c r="W60" s="161"/>
      <c r="X60" s="161"/>
      <c r="Y60" s="161"/>
      <c r="Z60" s="161"/>
      <c r="AA60" s="161"/>
      <c r="AB60" s="161"/>
      <c r="AC60" s="161"/>
      <c r="AD60" s="161"/>
      <c r="AE60" s="161"/>
      <c r="AF60" s="161"/>
      <c r="AG60" s="620"/>
      <c r="AH60" s="620"/>
      <c r="AI60" s="620"/>
      <c r="AJ60" s="18"/>
    </row>
    <row r="61" spans="1:43" ht="25.5" customHeight="1">
      <c r="A61" s="488"/>
      <c r="B61" s="24"/>
      <c r="C61" s="197" t="s">
        <v>763</v>
      </c>
      <c r="D61" s="858" t="s">
        <v>61</v>
      </c>
      <c r="E61" s="951">
        <v>0.39</v>
      </c>
      <c r="F61" s="951">
        <v>0</v>
      </c>
      <c r="G61" s="951">
        <v>0</v>
      </c>
      <c r="H61" s="1040">
        <v>0.39</v>
      </c>
      <c r="I61" s="951">
        <v>0.36</v>
      </c>
      <c r="J61" s="951">
        <v>0</v>
      </c>
      <c r="K61" s="1040">
        <v>0.35</v>
      </c>
      <c r="L61" s="1394">
        <v>0.31</v>
      </c>
      <c r="M61" s="1394">
        <v>0</v>
      </c>
      <c r="N61" s="1394">
        <v>0</v>
      </c>
      <c r="O61" s="1040">
        <v>0.31</v>
      </c>
      <c r="P61" s="161"/>
      <c r="Q61" s="161"/>
      <c r="R61" s="161"/>
      <c r="S61" s="161"/>
      <c r="T61" s="161"/>
      <c r="U61" s="161"/>
      <c r="V61" s="161"/>
      <c r="W61" s="161"/>
      <c r="X61" s="161"/>
      <c r="Y61" s="161"/>
      <c r="Z61" s="161"/>
      <c r="AA61" s="161"/>
      <c r="AB61" s="161"/>
      <c r="AC61" s="161"/>
      <c r="AD61" s="161"/>
      <c r="AE61" s="161"/>
      <c r="AF61" s="161"/>
      <c r="AG61" s="620"/>
      <c r="AH61" s="620"/>
      <c r="AI61" s="620"/>
      <c r="AJ61" s="18"/>
    </row>
    <row r="62" spans="1:43" ht="25.5" customHeight="1">
      <c r="A62" s="488"/>
      <c r="B62" s="24"/>
      <c r="C62" s="673" t="s">
        <v>768</v>
      </c>
      <c r="D62" s="857" t="s">
        <v>61</v>
      </c>
      <c r="E62" s="952">
        <v>0.28000000000000003</v>
      </c>
      <c r="F62" s="952">
        <v>0</v>
      </c>
      <c r="G62" s="952">
        <v>0</v>
      </c>
      <c r="H62" s="1393">
        <v>0.27</v>
      </c>
      <c r="I62" s="952">
        <v>0.21</v>
      </c>
      <c r="J62" s="952">
        <v>0</v>
      </c>
      <c r="K62" s="1393">
        <v>0.19</v>
      </c>
      <c r="L62" s="1395">
        <v>0.23</v>
      </c>
      <c r="M62" s="600">
        <v>0</v>
      </c>
      <c r="N62" s="600">
        <v>0</v>
      </c>
      <c r="O62" s="1393">
        <v>0.22</v>
      </c>
      <c r="P62" s="161"/>
      <c r="Q62" s="161"/>
      <c r="R62" s="161"/>
      <c r="S62" s="161"/>
      <c r="T62" s="161"/>
      <c r="U62" s="161"/>
      <c r="V62" s="161"/>
      <c r="W62" s="161"/>
      <c r="X62" s="161"/>
      <c r="Y62" s="161"/>
      <c r="Z62" s="161"/>
      <c r="AA62" s="161"/>
      <c r="AB62" s="161"/>
      <c r="AC62" s="161"/>
      <c r="AD62" s="161"/>
      <c r="AE62" s="161"/>
      <c r="AF62" s="161"/>
      <c r="AG62" s="620"/>
      <c r="AH62" s="620"/>
      <c r="AI62" s="620"/>
      <c r="AJ62" s="18"/>
    </row>
    <row r="63" spans="1:43" ht="25.5" customHeight="1">
      <c r="A63" s="488"/>
      <c r="B63" s="24"/>
      <c r="C63" s="197" t="s">
        <v>765</v>
      </c>
      <c r="D63" s="858" t="s">
        <v>61</v>
      </c>
      <c r="E63" s="951">
        <v>0</v>
      </c>
      <c r="F63" s="951">
        <v>0</v>
      </c>
      <c r="G63" s="951">
        <v>0</v>
      </c>
      <c r="H63" s="1040">
        <v>0</v>
      </c>
      <c r="I63" s="951">
        <v>0</v>
      </c>
      <c r="J63" s="951">
        <v>0</v>
      </c>
      <c r="K63" s="1040">
        <v>0</v>
      </c>
      <c r="L63" s="1396">
        <v>0</v>
      </c>
      <c r="M63" s="1396">
        <v>0</v>
      </c>
      <c r="N63" s="1396">
        <v>0</v>
      </c>
      <c r="O63" s="1040">
        <v>0</v>
      </c>
      <c r="P63" s="161"/>
      <c r="Q63" s="161"/>
      <c r="R63" s="161"/>
      <c r="S63" s="161"/>
      <c r="T63" s="161"/>
      <c r="U63" s="161"/>
      <c r="V63" s="161"/>
      <c r="W63" s="161"/>
      <c r="X63" s="161"/>
      <c r="Y63" s="161"/>
      <c r="Z63" s="161"/>
      <c r="AA63" s="161"/>
      <c r="AB63" s="161"/>
      <c r="AC63" s="161"/>
      <c r="AD63" s="161"/>
      <c r="AE63" s="161"/>
      <c r="AF63" s="161"/>
      <c r="AG63" s="620"/>
      <c r="AH63" s="620"/>
      <c r="AI63" s="620"/>
      <c r="AJ63" s="18"/>
    </row>
    <row r="64" spans="1:43" ht="25.5" customHeight="1">
      <c r="A64" s="488"/>
      <c r="B64" s="24"/>
      <c r="C64" s="1397" t="s">
        <v>53</v>
      </c>
      <c r="D64" s="1398" t="s">
        <v>61</v>
      </c>
      <c r="E64" s="953">
        <v>0.11</v>
      </c>
      <c r="F64" s="953">
        <v>0</v>
      </c>
      <c r="G64" s="953">
        <v>0</v>
      </c>
      <c r="H64" s="953">
        <v>0.1</v>
      </c>
      <c r="I64" s="953">
        <v>0.1</v>
      </c>
      <c r="J64" s="953">
        <v>0</v>
      </c>
      <c r="K64" s="953">
        <v>0.1</v>
      </c>
      <c r="L64" s="1399">
        <v>0.11</v>
      </c>
      <c r="M64" s="1399">
        <v>0</v>
      </c>
      <c r="N64" s="953">
        <v>0</v>
      </c>
      <c r="O64" s="953">
        <v>0.1</v>
      </c>
      <c r="P64" s="161"/>
      <c r="Q64" s="161"/>
      <c r="R64" s="161"/>
      <c r="S64" s="161"/>
      <c r="T64" s="161"/>
      <c r="U64" s="161"/>
      <c r="V64" s="161"/>
      <c r="W64" s="161"/>
      <c r="X64" s="161"/>
      <c r="Y64" s="161"/>
      <c r="Z64" s="161"/>
      <c r="AA64" s="161"/>
      <c r="AB64" s="161"/>
      <c r="AC64" s="161"/>
      <c r="AD64" s="161"/>
      <c r="AE64" s="161"/>
      <c r="AF64" s="161"/>
      <c r="AG64" s="620"/>
      <c r="AH64" s="620"/>
      <c r="AI64" s="620"/>
      <c r="AJ64" s="18"/>
    </row>
    <row r="65" spans="1:36" ht="48.75" customHeight="1">
      <c r="A65" s="488"/>
      <c r="B65" s="24"/>
      <c r="C65" s="2044" t="s">
        <v>769</v>
      </c>
      <c r="D65" s="1965"/>
      <c r="E65" s="1965"/>
      <c r="F65" s="1965"/>
      <c r="G65" s="1965"/>
      <c r="H65" s="1965"/>
      <c r="I65" s="1965"/>
      <c r="J65" s="1965"/>
      <c r="K65" s="1965"/>
      <c r="L65" s="1965"/>
      <c r="M65" s="1965"/>
      <c r="N65" s="1965"/>
      <c r="O65" s="1965"/>
      <c r="P65" s="161"/>
      <c r="Q65" s="161"/>
      <c r="R65" s="161"/>
      <c r="S65" s="161"/>
      <c r="T65" s="161"/>
      <c r="U65" s="161"/>
      <c r="V65" s="161"/>
      <c r="W65" s="161"/>
      <c r="X65" s="161"/>
      <c r="Y65" s="161"/>
      <c r="Z65" s="161"/>
      <c r="AA65" s="161"/>
      <c r="AB65" s="161"/>
      <c r="AC65" s="161"/>
      <c r="AD65" s="161"/>
      <c r="AE65" s="161"/>
      <c r="AF65" s="161"/>
      <c r="AG65" s="620"/>
      <c r="AH65" s="620"/>
      <c r="AI65" s="620"/>
      <c r="AJ65" s="18"/>
    </row>
    <row r="66" spans="1:36" ht="23.25" customHeight="1">
      <c r="A66" s="488"/>
      <c r="B66" s="50"/>
      <c r="C66" s="2048" t="s">
        <v>770</v>
      </c>
      <c r="D66" s="2048"/>
      <c r="E66" s="2048"/>
      <c r="F66" s="2048"/>
      <c r="G66" s="2048"/>
      <c r="H66" s="2048"/>
      <c r="I66" s="2048"/>
      <c r="J66" s="455"/>
      <c r="K66" s="455"/>
      <c r="L66" s="455"/>
      <c r="M66" s="455"/>
      <c r="N66" s="455"/>
      <c r="O66" s="455"/>
      <c r="P66" s="455"/>
      <c r="Q66" s="455"/>
      <c r="R66" s="455"/>
      <c r="S66" s="455"/>
      <c r="T66" s="455"/>
      <c r="U66" s="455"/>
      <c r="V66" s="455"/>
      <c r="W66" s="455"/>
      <c r="X66" s="455"/>
      <c r="Y66" s="455"/>
      <c r="Z66" s="455"/>
      <c r="AA66" s="455"/>
      <c r="AB66" s="455"/>
      <c r="AC66" s="455"/>
      <c r="AD66" s="455"/>
      <c r="AE66" s="455"/>
      <c r="AF66" s="755"/>
      <c r="AG66" s="569"/>
      <c r="AH66" s="569"/>
      <c r="AI66" s="40"/>
    </row>
    <row r="67" spans="1:36" ht="30" customHeight="1">
      <c r="A67" s="488"/>
      <c r="B67" s="50"/>
      <c r="C67" s="481" t="s">
        <v>771</v>
      </c>
      <c r="D67" s="481"/>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1386"/>
      <c r="AF67" s="1386"/>
      <c r="AG67" s="1386"/>
      <c r="AH67" s="39"/>
    </row>
    <row r="68" spans="1:36" s="149" customFormat="1">
      <c r="A68" s="621"/>
      <c r="B68" s="622"/>
      <c r="C68" s="2062" t="s">
        <v>50</v>
      </c>
      <c r="D68" s="2062"/>
      <c r="E68" s="2045">
        <v>2021</v>
      </c>
      <c r="F68" s="2045"/>
      <c r="G68" s="2045"/>
      <c r="H68" s="2045">
        <v>2022</v>
      </c>
      <c r="I68" s="2045"/>
      <c r="J68" s="2045"/>
      <c r="K68" s="2045"/>
      <c r="L68" s="2045"/>
      <c r="M68" s="2045"/>
      <c r="N68" s="2045"/>
      <c r="O68" s="2045"/>
      <c r="P68" s="2045">
        <v>2023</v>
      </c>
      <c r="Q68" s="2045"/>
      <c r="R68" s="2045"/>
      <c r="S68" s="2045"/>
      <c r="T68" s="2045"/>
      <c r="U68" s="2045"/>
      <c r="V68" s="2045"/>
      <c r="W68" s="2045">
        <v>2024</v>
      </c>
      <c r="X68" s="2045"/>
      <c r="Y68" s="2045"/>
      <c r="Z68" s="2045"/>
      <c r="AA68" s="2045"/>
      <c r="AB68" s="2045"/>
      <c r="AC68" s="2045"/>
      <c r="AD68" s="2045"/>
      <c r="AE68" s="620"/>
      <c r="AF68" s="623"/>
      <c r="AG68" s="623"/>
      <c r="AH68" s="153"/>
    </row>
    <row r="69" spans="1:36" s="149" customFormat="1" ht="30">
      <c r="A69" s="621"/>
      <c r="B69" s="622"/>
      <c r="C69" s="2062"/>
      <c r="D69" s="2062"/>
      <c r="E69" s="2052" t="s">
        <v>311</v>
      </c>
      <c r="F69" s="2053" t="s">
        <v>312</v>
      </c>
      <c r="G69" s="2058" t="s">
        <v>53</v>
      </c>
      <c r="H69" s="2052" t="s">
        <v>311</v>
      </c>
      <c r="I69" s="2052"/>
      <c r="J69" s="2052"/>
      <c r="K69" s="1432" t="s">
        <v>312</v>
      </c>
      <c r="L69" s="1432" t="s">
        <v>313</v>
      </c>
      <c r="M69" s="2047" t="s">
        <v>53</v>
      </c>
      <c r="N69" s="2047"/>
      <c r="O69" s="2047"/>
      <c r="P69" s="2052" t="s">
        <v>311</v>
      </c>
      <c r="Q69" s="2052"/>
      <c r="R69" s="2052"/>
      <c r="S69" s="1432" t="s">
        <v>313</v>
      </c>
      <c r="T69" s="2047" t="s">
        <v>53</v>
      </c>
      <c r="U69" s="2047"/>
      <c r="V69" s="2047"/>
      <c r="W69" s="2052" t="s">
        <v>311</v>
      </c>
      <c r="X69" s="2052"/>
      <c r="Y69" s="2052"/>
      <c r="Z69" s="1432" t="s">
        <v>313</v>
      </c>
      <c r="AA69" s="1432" t="s">
        <v>312</v>
      </c>
      <c r="AB69" s="2047" t="s">
        <v>53</v>
      </c>
      <c r="AC69" s="2047"/>
      <c r="AD69" s="2047"/>
      <c r="AE69" s="620"/>
      <c r="AF69" s="623"/>
      <c r="AG69" s="623"/>
      <c r="AH69" s="153"/>
    </row>
    <row r="70" spans="1:36" s="149" customFormat="1" ht="30">
      <c r="A70" s="621"/>
      <c r="B70" s="622"/>
      <c r="C70" s="2062"/>
      <c r="D70" s="2062"/>
      <c r="E70" s="2052"/>
      <c r="F70" s="2053"/>
      <c r="G70" s="2058"/>
      <c r="H70" s="1459" t="s">
        <v>737</v>
      </c>
      <c r="I70" s="1459" t="s">
        <v>738</v>
      </c>
      <c r="J70" s="1459" t="s">
        <v>53</v>
      </c>
      <c r="K70" s="1459" t="s">
        <v>737</v>
      </c>
      <c r="L70" s="1459" t="s">
        <v>737</v>
      </c>
      <c r="M70" s="1460" t="s">
        <v>738</v>
      </c>
      <c r="N70" s="1460" t="s">
        <v>737</v>
      </c>
      <c r="O70" s="1460" t="s">
        <v>53</v>
      </c>
      <c r="P70" s="1459" t="s">
        <v>737</v>
      </c>
      <c r="Q70" s="1459" t="s">
        <v>738</v>
      </c>
      <c r="R70" s="1459" t="s">
        <v>53</v>
      </c>
      <c r="S70" s="1459" t="s">
        <v>737</v>
      </c>
      <c r="T70" s="1460" t="s">
        <v>737</v>
      </c>
      <c r="U70" s="1460" t="s">
        <v>738</v>
      </c>
      <c r="V70" s="1460" t="s">
        <v>53</v>
      </c>
      <c r="W70" s="1459" t="s">
        <v>737</v>
      </c>
      <c r="X70" s="1459" t="s">
        <v>738</v>
      </c>
      <c r="Y70" s="1459" t="s">
        <v>53</v>
      </c>
      <c r="Z70" s="1459" t="s">
        <v>737</v>
      </c>
      <c r="AA70" s="1459" t="s">
        <v>737</v>
      </c>
      <c r="AB70" s="1460" t="s">
        <v>737</v>
      </c>
      <c r="AC70" s="1460" t="s">
        <v>738</v>
      </c>
      <c r="AD70" s="1460" t="s">
        <v>53</v>
      </c>
      <c r="AE70" s="2054"/>
      <c r="AF70" s="2054"/>
      <c r="AG70" s="2054"/>
      <c r="AH70" s="153"/>
    </row>
    <row r="71" spans="1:36" ht="26.25" customHeight="1">
      <c r="A71" s="488"/>
      <c r="B71" s="50"/>
      <c r="C71" s="2055" t="s">
        <v>759</v>
      </c>
      <c r="D71" s="1440" t="s">
        <v>760</v>
      </c>
      <c r="E71" s="583">
        <v>5774.1</v>
      </c>
      <c r="F71" s="583">
        <v>212.3</v>
      </c>
      <c r="G71" s="584">
        <v>5986.4</v>
      </c>
      <c r="H71" s="583">
        <v>7062.6</v>
      </c>
      <c r="I71" s="583">
        <v>0</v>
      </c>
      <c r="J71" s="584">
        <v>7062.6</v>
      </c>
      <c r="K71" s="583">
        <v>33</v>
      </c>
      <c r="L71" s="583">
        <v>6.3</v>
      </c>
      <c r="M71" s="584">
        <v>0.01</v>
      </c>
      <c r="N71" s="584">
        <v>7101.9</v>
      </c>
      <c r="O71" s="584">
        <v>7101.9</v>
      </c>
      <c r="P71" s="831">
        <v>3019.6</v>
      </c>
      <c r="Q71" s="831">
        <v>0.01</v>
      </c>
      <c r="R71" s="588">
        <v>3019.6</v>
      </c>
      <c r="S71" s="831">
        <v>10.9</v>
      </c>
      <c r="T71" s="588">
        <v>3030.5</v>
      </c>
      <c r="U71" s="588">
        <v>0.01</v>
      </c>
      <c r="V71" s="588">
        <v>3030.5</v>
      </c>
      <c r="W71" s="1433">
        <v>4207</v>
      </c>
      <c r="X71" s="831">
        <v>0.01</v>
      </c>
      <c r="Y71" s="1434">
        <v>4207</v>
      </c>
      <c r="Z71" s="1435">
        <v>17</v>
      </c>
      <c r="AA71" s="831">
        <v>0.01</v>
      </c>
      <c r="AB71" s="1436">
        <v>4224</v>
      </c>
      <c r="AC71" s="1436">
        <f>X71</f>
        <v>0.01</v>
      </c>
      <c r="AD71" s="1436">
        <v>4224</v>
      </c>
      <c r="AE71" s="2054"/>
      <c r="AF71" s="2054"/>
      <c r="AG71" s="2054"/>
      <c r="AH71" s="18"/>
    </row>
    <row r="72" spans="1:36" ht="26.25" customHeight="1">
      <c r="A72" s="488"/>
      <c r="B72" s="50"/>
      <c r="C72" s="2055"/>
      <c r="D72" s="1441" t="s">
        <v>761</v>
      </c>
      <c r="E72" s="589">
        <v>147</v>
      </c>
      <c r="F72" s="589">
        <v>0</v>
      </c>
      <c r="G72" s="677">
        <v>147</v>
      </c>
      <c r="H72" s="589">
        <v>0</v>
      </c>
      <c r="I72" s="589">
        <v>0</v>
      </c>
      <c r="J72" s="677">
        <v>0</v>
      </c>
      <c r="K72" s="589">
        <v>0</v>
      </c>
      <c r="L72" s="589">
        <v>0</v>
      </c>
      <c r="M72" s="677">
        <v>0.01</v>
      </c>
      <c r="N72" s="677">
        <v>0.01</v>
      </c>
      <c r="O72" s="677">
        <v>0.01</v>
      </c>
      <c r="P72" s="589">
        <v>0.01</v>
      </c>
      <c r="Q72" s="583">
        <v>0.01</v>
      </c>
      <c r="R72" s="584">
        <v>0.01</v>
      </c>
      <c r="S72" s="583">
        <v>0.01</v>
      </c>
      <c r="T72" s="584">
        <v>0.01</v>
      </c>
      <c r="U72" s="584">
        <v>0.01</v>
      </c>
      <c r="V72" s="584">
        <v>0.01</v>
      </c>
      <c r="W72" s="583">
        <v>0.01</v>
      </c>
      <c r="X72" s="583">
        <v>0.01</v>
      </c>
      <c r="Y72" s="583">
        <v>0.01</v>
      </c>
      <c r="Z72" s="583">
        <v>0.01</v>
      </c>
      <c r="AA72" s="583">
        <v>0.01</v>
      </c>
      <c r="AB72" s="744">
        <f>W72</f>
        <v>0.01</v>
      </c>
      <c r="AC72" s="744">
        <f>X72</f>
        <v>0.01</v>
      </c>
      <c r="AD72" s="744">
        <f>Y72</f>
        <v>0.01</v>
      </c>
      <c r="AE72" s="2054"/>
      <c r="AF72" s="2054"/>
      <c r="AG72" s="2054"/>
      <c r="AH72" s="18"/>
    </row>
    <row r="73" spans="1:36" ht="26.25" customHeight="1">
      <c r="A73" s="488"/>
      <c r="B73" s="24"/>
      <c r="C73" s="2055"/>
      <c r="D73" s="1440" t="s">
        <v>762</v>
      </c>
      <c r="E73" s="583">
        <v>5921.1</v>
      </c>
      <c r="F73" s="583">
        <v>212.3</v>
      </c>
      <c r="G73" s="584">
        <v>6133.5</v>
      </c>
      <c r="H73" s="583">
        <v>7062.6</v>
      </c>
      <c r="I73" s="583">
        <v>0</v>
      </c>
      <c r="J73" s="584">
        <v>7062.6</v>
      </c>
      <c r="K73" s="583">
        <v>33</v>
      </c>
      <c r="L73" s="583">
        <v>6.3</v>
      </c>
      <c r="M73" s="584">
        <v>0.01</v>
      </c>
      <c r="N73" s="584">
        <v>7101.9</v>
      </c>
      <c r="O73" s="584">
        <v>7101.9</v>
      </c>
      <c r="P73" s="589">
        <v>3019.6</v>
      </c>
      <c r="Q73" s="589">
        <v>0.01</v>
      </c>
      <c r="R73" s="677">
        <v>3019.6</v>
      </c>
      <c r="S73" s="589">
        <v>10.9</v>
      </c>
      <c r="T73" s="677">
        <v>3030.5</v>
      </c>
      <c r="U73" s="677">
        <v>0.01</v>
      </c>
      <c r="V73" s="677">
        <v>3030.5</v>
      </c>
      <c r="W73" s="1437">
        <v>4207</v>
      </c>
      <c r="X73" s="589">
        <v>0.01</v>
      </c>
      <c r="Y73" s="1438">
        <v>4207</v>
      </c>
      <c r="Z73" s="745">
        <v>17</v>
      </c>
      <c r="AA73" s="589">
        <v>0.01</v>
      </c>
      <c r="AB73" s="746">
        <v>4224</v>
      </c>
      <c r="AC73" s="746">
        <f>X73</f>
        <v>0.01</v>
      </c>
      <c r="AD73" s="746">
        <v>4224</v>
      </c>
      <c r="AE73" s="2054"/>
      <c r="AF73" s="2054"/>
      <c r="AG73" s="2054"/>
      <c r="AH73" s="18"/>
    </row>
    <row r="74" spans="1:36" ht="26.25" customHeight="1">
      <c r="A74" s="488"/>
      <c r="B74" s="50"/>
      <c r="C74" s="2056" t="s">
        <v>763</v>
      </c>
      <c r="D74" s="1442" t="s">
        <v>760</v>
      </c>
      <c r="E74" s="1358">
        <v>0</v>
      </c>
      <c r="F74" s="1358">
        <v>0</v>
      </c>
      <c r="G74" s="1150">
        <v>0</v>
      </c>
      <c r="H74" s="1358">
        <v>0</v>
      </c>
      <c r="I74" s="1358">
        <v>167.7</v>
      </c>
      <c r="J74" s="1150">
        <v>167.7</v>
      </c>
      <c r="K74" s="1358">
        <v>0</v>
      </c>
      <c r="L74" s="1358">
        <v>2.6</v>
      </c>
      <c r="M74" s="1150">
        <v>167.8</v>
      </c>
      <c r="N74" s="1150">
        <v>2.6</v>
      </c>
      <c r="O74" s="1150">
        <v>170.3</v>
      </c>
      <c r="P74" s="589">
        <v>0.01</v>
      </c>
      <c r="Q74" s="583">
        <v>165.1</v>
      </c>
      <c r="R74" s="584">
        <v>165.1</v>
      </c>
      <c r="S74" s="583">
        <v>3.3</v>
      </c>
      <c r="T74" s="584">
        <v>3.3</v>
      </c>
      <c r="U74" s="584">
        <v>165.1</v>
      </c>
      <c r="V74" s="584">
        <v>168.4</v>
      </c>
      <c r="W74" s="743">
        <v>1</v>
      </c>
      <c r="X74" s="743">
        <v>80.290000000000006</v>
      </c>
      <c r="Y74" s="744">
        <v>81</v>
      </c>
      <c r="Z74" s="583">
        <v>0.01</v>
      </c>
      <c r="AA74" s="583">
        <v>0.01</v>
      </c>
      <c r="AB74" s="744">
        <f t="shared" ref="AB74:AB80" si="17">SUM(Z74,W74)</f>
        <v>1.01</v>
      </c>
      <c r="AC74" s="744">
        <f>X74</f>
        <v>80.290000000000006</v>
      </c>
      <c r="AD74" s="744">
        <f t="shared" ref="AD74:AD80" si="18">SUM(AC74+AB74)</f>
        <v>81.300000000000011</v>
      </c>
      <c r="AE74" s="2054"/>
      <c r="AF74" s="2054"/>
      <c r="AG74" s="2054"/>
      <c r="AH74" s="18"/>
    </row>
    <row r="75" spans="1:36" ht="26.25" customHeight="1">
      <c r="A75" s="488"/>
      <c r="B75" s="50"/>
      <c r="C75" s="2056"/>
      <c r="D75" s="1441" t="s">
        <v>761</v>
      </c>
      <c r="E75" s="589">
        <v>0</v>
      </c>
      <c r="F75" s="589">
        <v>0</v>
      </c>
      <c r="G75" s="677">
        <v>0</v>
      </c>
      <c r="H75" s="589">
        <v>0</v>
      </c>
      <c r="I75" s="589">
        <v>0</v>
      </c>
      <c r="J75" s="677">
        <v>0</v>
      </c>
      <c r="K75" s="589">
        <v>0</v>
      </c>
      <c r="L75" s="589">
        <v>0</v>
      </c>
      <c r="M75" s="677">
        <v>0.01</v>
      </c>
      <c r="N75" s="677">
        <v>0.01</v>
      </c>
      <c r="O75" s="677">
        <v>0.01</v>
      </c>
      <c r="P75" s="589">
        <v>0.01</v>
      </c>
      <c r="Q75" s="589">
        <v>0.01</v>
      </c>
      <c r="R75" s="677">
        <v>0.01</v>
      </c>
      <c r="S75" s="589">
        <v>0.01</v>
      </c>
      <c r="T75" s="677">
        <v>0.01</v>
      </c>
      <c r="U75" s="677">
        <v>0.01</v>
      </c>
      <c r="V75" s="677">
        <v>0.01</v>
      </c>
      <c r="W75" s="589">
        <v>0.01</v>
      </c>
      <c r="X75" s="589">
        <v>0.01</v>
      </c>
      <c r="Y75" s="589">
        <v>0.01</v>
      </c>
      <c r="Z75" s="589">
        <v>0.01</v>
      </c>
      <c r="AA75" s="589">
        <v>0.01</v>
      </c>
      <c r="AB75" s="677">
        <v>0.01</v>
      </c>
      <c r="AC75" s="677">
        <v>0.01</v>
      </c>
      <c r="AD75" s="677">
        <v>0.01</v>
      </c>
      <c r="AE75" s="2054"/>
      <c r="AF75" s="2054"/>
      <c r="AG75" s="2054"/>
      <c r="AH75" s="18"/>
    </row>
    <row r="76" spans="1:36" ht="26.25" customHeight="1">
      <c r="A76" s="488"/>
      <c r="B76" s="50"/>
      <c r="C76" s="2057"/>
      <c r="D76" s="1443" t="s">
        <v>762</v>
      </c>
      <c r="E76" s="831">
        <v>0</v>
      </c>
      <c r="F76" s="831">
        <v>0</v>
      </c>
      <c r="G76" s="588">
        <v>0</v>
      </c>
      <c r="H76" s="831">
        <v>0</v>
      </c>
      <c r="I76" s="831">
        <v>167.7</v>
      </c>
      <c r="J76" s="588">
        <v>167.7</v>
      </c>
      <c r="K76" s="831">
        <v>0</v>
      </c>
      <c r="L76" s="831">
        <v>2.6</v>
      </c>
      <c r="M76" s="588">
        <v>167.8</v>
      </c>
      <c r="N76" s="588">
        <v>2.6</v>
      </c>
      <c r="O76" s="588">
        <v>170.3</v>
      </c>
      <c r="P76" s="589">
        <v>0.01</v>
      </c>
      <c r="Q76" s="583">
        <v>165.1</v>
      </c>
      <c r="R76" s="584">
        <v>165.1</v>
      </c>
      <c r="S76" s="583">
        <v>3.3</v>
      </c>
      <c r="T76" s="584">
        <v>3.3</v>
      </c>
      <c r="U76" s="584">
        <v>165.1</v>
      </c>
      <c r="V76" s="584">
        <v>168.4</v>
      </c>
      <c r="W76" s="743">
        <v>1</v>
      </c>
      <c r="X76" s="743">
        <v>80.290000000000006</v>
      </c>
      <c r="Y76" s="744">
        <v>81</v>
      </c>
      <c r="Z76" s="583">
        <v>0.01</v>
      </c>
      <c r="AA76" s="583">
        <v>0.01</v>
      </c>
      <c r="AB76" s="744">
        <f t="shared" si="17"/>
        <v>1.01</v>
      </c>
      <c r="AC76" s="744">
        <f t="shared" ref="AC76:AC80" si="19">X76</f>
        <v>80.290000000000006</v>
      </c>
      <c r="AD76" s="744">
        <f t="shared" si="18"/>
        <v>81.300000000000011</v>
      </c>
      <c r="AE76" s="2054"/>
      <c r="AF76" s="2054"/>
      <c r="AG76" s="2054"/>
      <c r="AH76" s="18"/>
    </row>
    <row r="77" spans="1:36" ht="26.25" customHeight="1">
      <c r="A77" s="488"/>
      <c r="B77" s="50"/>
      <c r="C77" s="2059" t="s">
        <v>764</v>
      </c>
      <c r="D77" s="1440" t="s">
        <v>760</v>
      </c>
      <c r="E77" s="583">
        <v>4.5999999999999996</v>
      </c>
      <c r="F77" s="583">
        <v>32.6</v>
      </c>
      <c r="G77" s="584">
        <v>37.200000000000003</v>
      </c>
      <c r="H77" s="583">
        <v>6.3</v>
      </c>
      <c r="I77" s="583">
        <v>0.1</v>
      </c>
      <c r="J77" s="584">
        <v>6.4</v>
      </c>
      <c r="K77" s="583">
        <v>0</v>
      </c>
      <c r="L77" s="583">
        <v>0</v>
      </c>
      <c r="M77" s="584">
        <v>0.01</v>
      </c>
      <c r="N77" s="584">
        <v>6.3</v>
      </c>
      <c r="O77" s="584">
        <v>6.4</v>
      </c>
      <c r="P77" s="589">
        <v>7</v>
      </c>
      <c r="Q77" s="589">
        <v>0.1</v>
      </c>
      <c r="R77" s="677">
        <v>7.1</v>
      </c>
      <c r="S77" s="589">
        <v>0.9</v>
      </c>
      <c r="T77" s="677">
        <v>7.9</v>
      </c>
      <c r="U77" s="677">
        <v>0.1</v>
      </c>
      <c r="V77" s="677">
        <v>8</v>
      </c>
      <c r="W77" s="745">
        <v>7</v>
      </c>
      <c r="X77" s="745">
        <v>22</v>
      </c>
      <c r="Y77" s="746">
        <v>29</v>
      </c>
      <c r="Z77" s="589">
        <v>0.01</v>
      </c>
      <c r="AA77" s="589">
        <v>0.01</v>
      </c>
      <c r="AB77" s="746">
        <f t="shared" si="17"/>
        <v>7.01</v>
      </c>
      <c r="AC77" s="746">
        <f t="shared" si="19"/>
        <v>22</v>
      </c>
      <c r="AD77" s="746">
        <f t="shared" si="18"/>
        <v>29.009999999999998</v>
      </c>
      <c r="AE77" s="2054"/>
      <c r="AF77" s="2054"/>
      <c r="AG77" s="2054"/>
      <c r="AH77" s="18"/>
    </row>
    <row r="78" spans="1:36" ht="26.25" customHeight="1">
      <c r="A78" s="488"/>
      <c r="B78" s="50"/>
      <c r="C78" s="2059"/>
      <c r="D78" s="1441" t="s">
        <v>761</v>
      </c>
      <c r="E78" s="589">
        <v>4.4000000000000004</v>
      </c>
      <c r="F78" s="589">
        <v>0</v>
      </c>
      <c r="G78" s="677">
        <v>4.4000000000000004</v>
      </c>
      <c r="H78" s="589">
        <v>0</v>
      </c>
      <c r="I78" s="589">
        <v>0</v>
      </c>
      <c r="J78" s="677">
        <v>0</v>
      </c>
      <c r="K78" s="589">
        <v>0</v>
      </c>
      <c r="L78" s="589">
        <v>0</v>
      </c>
      <c r="M78" s="677">
        <v>0.01</v>
      </c>
      <c r="N78" s="677">
        <v>0</v>
      </c>
      <c r="O78" s="677">
        <v>0.01</v>
      </c>
      <c r="P78" s="589">
        <v>0.01</v>
      </c>
      <c r="Q78" s="583">
        <v>0.01</v>
      </c>
      <c r="R78" s="583">
        <v>0.01</v>
      </c>
      <c r="S78" s="583">
        <v>0.01</v>
      </c>
      <c r="T78" s="584">
        <v>0.01</v>
      </c>
      <c r="U78" s="584">
        <v>0.01</v>
      </c>
      <c r="V78" s="584">
        <v>0.01</v>
      </c>
      <c r="W78" s="583">
        <v>0.01</v>
      </c>
      <c r="X78" s="583">
        <v>0.01</v>
      </c>
      <c r="Y78" s="583">
        <v>0.01</v>
      </c>
      <c r="Z78" s="583">
        <v>0.01</v>
      </c>
      <c r="AA78" s="583">
        <v>0.01</v>
      </c>
      <c r="AB78" s="584">
        <v>0.01</v>
      </c>
      <c r="AC78" s="584">
        <v>0.01</v>
      </c>
      <c r="AD78" s="584">
        <v>0.01</v>
      </c>
      <c r="AE78" s="2054"/>
      <c r="AF78" s="2054"/>
      <c r="AG78" s="2054"/>
      <c r="AH78" s="18"/>
    </row>
    <row r="79" spans="1:36" ht="26.25" customHeight="1">
      <c r="A79" s="488"/>
      <c r="B79" s="50"/>
      <c r="C79" s="2059"/>
      <c r="D79" s="1440" t="s">
        <v>762</v>
      </c>
      <c r="E79" s="583">
        <v>9.1</v>
      </c>
      <c r="F79" s="583">
        <v>32.6</v>
      </c>
      <c r="G79" s="584">
        <v>41.6</v>
      </c>
      <c r="H79" s="583">
        <v>6.3</v>
      </c>
      <c r="I79" s="583">
        <v>0.1</v>
      </c>
      <c r="J79" s="584">
        <v>6.4</v>
      </c>
      <c r="K79" s="583">
        <v>0</v>
      </c>
      <c r="L79" s="583">
        <v>0</v>
      </c>
      <c r="M79" s="584">
        <v>0.01</v>
      </c>
      <c r="N79" s="584">
        <v>6.3</v>
      </c>
      <c r="O79" s="584">
        <v>6.4</v>
      </c>
      <c r="P79" s="589">
        <v>7</v>
      </c>
      <c r="Q79" s="589">
        <v>0.1</v>
      </c>
      <c r="R79" s="677">
        <v>7.1</v>
      </c>
      <c r="S79" s="589">
        <v>0.9</v>
      </c>
      <c r="T79" s="677">
        <v>7.9</v>
      </c>
      <c r="U79" s="677">
        <v>0.1</v>
      </c>
      <c r="V79" s="677">
        <v>8</v>
      </c>
      <c r="W79" s="745">
        <v>7</v>
      </c>
      <c r="X79" s="745">
        <v>22</v>
      </c>
      <c r="Y79" s="746">
        <v>29</v>
      </c>
      <c r="Z79" s="589">
        <v>0.01</v>
      </c>
      <c r="AA79" s="589">
        <v>0.01</v>
      </c>
      <c r="AB79" s="746">
        <f t="shared" si="17"/>
        <v>7.01</v>
      </c>
      <c r="AC79" s="746">
        <f t="shared" si="19"/>
        <v>22</v>
      </c>
      <c r="AD79" s="746">
        <f t="shared" si="18"/>
        <v>29.009999999999998</v>
      </c>
      <c r="AE79" s="2054"/>
      <c r="AF79" s="2054"/>
      <c r="AG79" s="2054"/>
      <c r="AH79" s="18"/>
    </row>
    <row r="80" spans="1:36" ht="26.25" customHeight="1">
      <c r="A80" s="488"/>
      <c r="B80" s="50"/>
      <c r="C80" s="2060" t="s">
        <v>53</v>
      </c>
      <c r="D80" s="1444" t="s">
        <v>760</v>
      </c>
      <c r="E80" s="1150">
        <v>5778.7</v>
      </c>
      <c r="F80" s="1150">
        <v>244.9</v>
      </c>
      <c r="G80" s="1150">
        <v>6023.6</v>
      </c>
      <c r="H80" s="1150">
        <v>7068.8</v>
      </c>
      <c r="I80" s="1150">
        <v>167.8</v>
      </c>
      <c r="J80" s="1150">
        <v>7236.6</v>
      </c>
      <c r="K80" s="1150">
        <v>33</v>
      </c>
      <c r="L80" s="1150">
        <v>9</v>
      </c>
      <c r="M80" s="1150">
        <v>167.8</v>
      </c>
      <c r="N80" s="1150">
        <v>7110.8</v>
      </c>
      <c r="O80" s="1150">
        <v>7278.5</v>
      </c>
      <c r="P80" s="677">
        <v>3026.6</v>
      </c>
      <c r="Q80" s="584">
        <v>165.2</v>
      </c>
      <c r="R80" s="584">
        <v>3191.8</v>
      </c>
      <c r="S80" s="584">
        <v>15.1</v>
      </c>
      <c r="T80" s="584">
        <v>3041.7</v>
      </c>
      <c r="U80" s="584">
        <v>165.2</v>
      </c>
      <c r="V80" s="584">
        <v>3206.9</v>
      </c>
      <c r="W80" s="744">
        <v>4215</v>
      </c>
      <c r="X80" s="744">
        <v>102</v>
      </c>
      <c r="Y80" s="1439">
        <v>4317</v>
      </c>
      <c r="Z80" s="744">
        <v>17</v>
      </c>
      <c r="AA80" s="584">
        <v>0.01</v>
      </c>
      <c r="AB80" s="744">
        <f t="shared" si="17"/>
        <v>4232</v>
      </c>
      <c r="AC80" s="744">
        <f t="shared" si="19"/>
        <v>102</v>
      </c>
      <c r="AD80" s="744">
        <f t="shared" si="18"/>
        <v>4334</v>
      </c>
      <c r="AE80" s="2054"/>
      <c r="AF80" s="2054"/>
      <c r="AG80" s="2054"/>
      <c r="AH80" s="595"/>
    </row>
    <row r="81" spans="1:35" ht="26.25" customHeight="1">
      <c r="A81" s="488"/>
      <c r="B81" s="50"/>
      <c r="C81" s="2060"/>
      <c r="D81" s="1445" t="s">
        <v>761</v>
      </c>
      <c r="E81" s="677">
        <v>151.5</v>
      </c>
      <c r="F81" s="677">
        <v>0</v>
      </c>
      <c r="G81" s="677">
        <v>151.5</v>
      </c>
      <c r="H81" s="677">
        <v>0</v>
      </c>
      <c r="I81" s="677">
        <v>0</v>
      </c>
      <c r="J81" s="677">
        <v>0</v>
      </c>
      <c r="K81" s="677">
        <v>0</v>
      </c>
      <c r="L81" s="677">
        <v>0</v>
      </c>
      <c r="M81" s="677">
        <v>0.01</v>
      </c>
      <c r="N81" s="677">
        <v>0.01</v>
      </c>
      <c r="O81" s="677">
        <v>0.01</v>
      </c>
      <c r="P81" s="677">
        <v>0.01</v>
      </c>
      <c r="Q81" s="677">
        <v>0.01</v>
      </c>
      <c r="R81" s="677">
        <v>0.01</v>
      </c>
      <c r="S81" s="677">
        <v>0.01</v>
      </c>
      <c r="T81" s="677">
        <v>0.01</v>
      </c>
      <c r="U81" s="677">
        <v>0.01</v>
      </c>
      <c r="V81" s="677">
        <v>0.01</v>
      </c>
      <c r="W81" s="677">
        <v>0.01</v>
      </c>
      <c r="X81" s="677">
        <v>0.01</v>
      </c>
      <c r="Y81" s="677">
        <v>0.01</v>
      </c>
      <c r="Z81" s="677">
        <v>0.01</v>
      </c>
      <c r="AA81" s="677">
        <v>0.01</v>
      </c>
      <c r="AB81" s="677">
        <v>0.01</v>
      </c>
      <c r="AC81" s="677">
        <v>0.01</v>
      </c>
      <c r="AD81" s="677">
        <v>0.01</v>
      </c>
      <c r="AE81" s="2054"/>
      <c r="AF81" s="2054"/>
      <c r="AG81" s="2054"/>
      <c r="AH81" s="18"/>
    </row>
    <row r="82" spans="1:35" ht="26.25" customHeight="1">
      <c r="A82" s="488"/>
      <c r="B82" s="50"/>
      <c r="C82" s="2061"/>
      <c r="D82" s="1446" t="s">
        <v>53</v>
      </c>
      <c r="E82" s="588">
        <v>5930.2</v>
      </c>
      <c r="F82" s="588">
        <v>244.9</v>
      </c>
      <c r="G82" s="588">
        <v>6175.1</v>
      </c>
      <c r="H82" s="588">
        <v>7068.8</v>
      </c>
      <c r="I82" s="588">
        <v>167.8</v>
      </c>
      <c r="J82" s="588">
        <v>7236.6</v>
      </c>
      <c r="K82" s="588">
        <v>33</v>
      </c>
      <c r="L82" s="588">
        <v>9</v>
      </c>
      <c r="M82" s="588">
        <v>167.8</v>
      </c>
      <c r="N82" s="588">
        <v>7110.8</v>
      </c>
      <c r="O82" s="588">
        <v>7278.5</v>
      </c>
      <c r="P82" s="677">
        <v>3026.6</v>
      </c>
      <c r="Q82" s="588">
        <v>165.2</v>
      </c>
      <c r="R82" s="588">
        <v>3191.8</v>
      </c>
      <c r="S82" s="588">
        <v>15.1</v>
      </c>
      <c r="T82" s="588">
        <v>3041.7</v>
      </c>
      <c r="U82" s="588">
        <v>165.2</v>
      </c>
      <c r="V82" s="588">
        <v>3206.9</v>
      </c>
      <c r="W82" s="1436">
        <v>4215</v>
      </c>
      <c r="X82" s="1436">
        <v>101.8</v>
      </c>
      <c r="Y82" s="1434">
        <v>4317</v>
      </c>
      <c r="Z82" s="1436">
        <v>17</v>
      </c>
      <c r="AA82" s="588">
        <v>0.01</v>
      </c>
      <c r="AB82" s="1436">
        <v>4232</v>
      </c>
      <c r="AC82" s="1436">
        <f>X82</f>
        <v>101.8</v>
      </c>
      <c r="AD82" s="1434">
        <v>4334</v>
      </c>
      <c r="AE82" s="1458"/>
      <c r="AF82" s="1458"/>
      <c r="AG82" s="596"/>
      <c r="AH82" s="168"/>
    </row>
    <row r="83" spans="1:35" ht="58.5" customHeight="1">
      <c r="A83" s="488"/>
      <c r="B83" s="50"/>
      <c r="C83" s="2089" t="s">
        <v>772</v>
      </c>
      <c r="D83" s="2089"/>
      <c r="E83" s="2089"/>
      <c r="F83" s="2089"/>
      <c r="G83" s="2089"/>
      <c r="H83" s="2089"/>
      <c r="I83" s="2089"/>
      <c r="J83" s="2089"/>
      <c r="K83" s="2089"/>
      <c r="L83" s="2089"/>
      <c r="M83" s="1447"/>
      <c r="N83" s="1447"/>
      <c r="O83" s="1447"/>
      <c r="P83" s="1448"/>
      <c r="Q83" s="1448"/>
      <c r="R83" s="1448"/>
      <c r="S83" s="1448"/>
      <c r="T83" s="1448"/>
      <c r="U83" s="1448"/>
      <c r="V83" s="1448"/>
      <c r="W83" s="1448"/>
      <c r="X83" s="1448"/>
      <c r="Y83" s="1447"/>
      <c r="Z83" s="1447"/>
      <c r="AA83" s="1449"/>
      <c r="AB83" s="1449"/>
      <c r="AC83" s="1450"/>
      <c r="AD83" s="1450"/>
      <c r="AE83" s="1450"/>
      <c r="AF83" s="1458"/>
      <c r="AG83" s="1458"/>
      <c r="AH83" s="167"/>
    </row>
    <row r="84" spans="1:35" ht="17.25" customHeight="1">
      <c r="A84" s="488"/>
      <c r="B84" s="24"/>
      <c r="C84" s="1451"/>
      <c r="D84" s="1448"/>
      <c r="E84" s="1448"/>
      <c r="F84" s="1448"/>
      <c r="G84" s="1448"/>
      <c r="H84" s="1448"/>
      <c r="I84" s="1448"/>
      <c r="J84" s="1448"/>
      <c r="K84" s="1448"/>
      <c r="L84" s="1448"/>
      <c r="M84" s="1448"/>
      <c r="N84" s="1448"/>
      <c r="O84" s="1448"/>
      <c r="P84" s="1448"/>
      <c r="Q84" s="1452"/>
      <c r="R84" s="1453"/>
      <c r="S84" s="1454"/>
      <c r="T84" s="1454"/>
      <c r="U84" s="1454"/>
      <c r="V84" s="1454"/>
      <c r="W84" s="1454"/>
      <c r="X84" s="1454"/>
      <c r="Y84" s="1455"/>
      <c r="Z84" s="1456"/>
      <c r="AA84" s="1456"/>
      <c r="AB84" s="1456"/>
      <c r="AC84" s="1456"/>
      <c r="AD84" s="1457"/>
      <c r="AE84" s="1456"/>
      <c r="AF84" s="1458"/>
      <c r="AG84" s="1458"/>
      <c r="AH84" s="202"/>
      <c r="AI84" s="202"/>
    </row>
    <row r="85" spans="1:35" s="160" customFormat="1" ht="33.75" customHeight="1">
      <c r="A85" s="525"/>
      <c r="B85" s="158"/>
      <c r="C85" s="2092" t="s">
        <v>773</v>
      </c>
      <c r="D85" s="2093"/>
      <c r="E85" s="2093"/>
      <c r="F85" s="2093"/>
      <c r="G85" s="2094"/>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row>
    <row r="86" spans="1:35" ht="31.5" customHeight="1">
      <c r="A86" s="488"/>
      <c r="B86" s="24"/>
      <c r="C86" s="2095" t="s">
        <v>774</v>
      </c>
      <c r="D86" s="2096"/>
      <c r="E86" s="2096"/>
      <c r="F86" s="2096"/>
      <c r="G86" s="2096"/>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row>
    <row r="87" spans="1:35" ht="23.25" customHeight="1">
      <c r="A87" s="488"/>
      <c r="B87" s="24"/>
      <c r="C87" s="1401"/>
      <c r="D87" s="789">
        <v>2021</v>
      </c>
      <c r="E87" s="789">
        <v>2022</v>
      </c>
      <c r="F87" s="789">
        <v>2023</v>
      </c>
      <c r="G87" s="789">
        <v>2024</v>
      </c>
      <c r="H87" s="40"/>
      <c r="I87" s="1119"/>
      <c r="J87" s="1119"/>
      <c r="K87" s="1119"/>
      <c r="L87" s="1119"/>
      <c r="M87" s="40"/>
      <c r="N87" s="40"/>
      <c r="O87" s="40"/>
      <c r="P87" s="40"/>
      <c r="Q87" s="40"/>
      <c r="R87" s="40"/>
      <c r="S87" s="40"/>
      <c r="T87" s="40"/>
      <c r="U87" s="40"/>
      <c r="V87" s="40"/>
      <c r="W87" s="40"/>
      <c r="X87" s="40"/>
      <c r="Y87" s="40"/>
      <c r="Z87" s="40"/>
      <c r="AA87" s="40"/>
      <c r="AB87" s="40"/>
      <c r="AC87" s="40"/>
      <c r="AD87" s="40"/>
      <c r="AE87" s="40"/>
      <c r="AF87" s="40"/>
      <c r="AG87" s="40"/>
      <c r="AH87" s="40"/>
      <c r="AI87" s="40"/>
    </row>
    <row r="88" spans="1:35" ht="26.25" customHeight="1">
      <c r="A88" s="488"/>
      <c r="B88" s="24"/>
      <c r="C88" s="1430" t="s">
        <v>775</v>
      </c>
      <c r="D88" s="1402">
        <v>5826</v>
      </c>
      <c r="E88" s="1402">
        <v>4952</v>
      </c>
      <c r="F88" s="1402">
        <v>4132</v>
      </c>
      <c r="G88" s="1402">
        <v>2880.5</v>
      </c>
      <c r="H88" s="2097"/>
      <c r="I88" s="1119"/>
      <c r="J88" s="1119"/>
      <c r="K88" s="1119"/>
      <c r="L88" s="1119"/>
      <c r="M88" s="40"/>
      <c r="N88" s="40"/>
      <c r="O88" s="40"/>
      <c r="P88" s="40"/>
      <c r="Q88" s="40"/>
      <c r="R88" s="40"/>
      <c r="S88" s="40"/>
      <c r="T88" s="40"/>
      <c r="U88" s="40"/>
      <c r="V88" s="40"/>
      <c r="W88" s="40"/>
      <c r="X88" s="40"/>
      <c r="Y88" s="40"/>
      <c r="Z88" s="40"/>
      <c r="AA88" s="40"/>
      <c r="AB88" s="40"/>
      <c r="AC88" s="40"/>
      <c r="AD88" s="40"/>
      <c r="AE88" s="40"/>
      <c r="AF88" s="40"/>
      <c r="AG88" s="40"/>
      <c r="AH88" s="40"/>
      <c r="AI88" s="40"/>
    </row>
    <row r="89" spans="1:35" ht="31.5" customHeight="1">
      <c r="A89" s="488"/>
      <c r="B89" s="24"/>
      <c r="C89" s="2100" t="s">
        <v>776</v>
      </c>
      <c r="D89" s="1915"/>
      <c r="E89" s="1915"/>
      <c r="F89" s="1915"/>
      <c r="G89" s="1938"/>
      <c r="H89" s="2098"/>
      <c r="I89" s="1119"/>
      <c r="J89" s="1119"/>
      <c r="K89" s="1119"/>
      <c r="L89" s="1119"/>
      <c r="M89" s="40"/>
      <c r="N89" s="40"/>
      <c r="O89" s="40"/>
      <c r="P89" s="40"/>
      <c r="Q89" s="40"/>
      <c r="R89" s="40"/>
      <c r="S89" s="40"/>
      <c r="T89" s="40"/>
      <c r="U89" s="40"/>
      <c r="V89" s="40"/>
      <c r="W89" s="40"/>
      <c r="X89" s="40"/>
      <c r="Y89" s="40"/>
      <c r="Z89" s="40"/>
      <c r="AA89" s="40"/>
      <c r="AB89" s="40"/>
      <c r="AC89" s="40"/>
      <c r="AD89" s="40"/>
      <c r="AE89" s="40"/>
      <c r="AF89" s="40"/>
      <c r="AG89" s="40"/>
      <c r="AH89" s="40"/>
      <c r="AI89" s="40"/>
    </row>
    <row r="90" spans="1:35" ht="31.5" customHeight="1">
      <c r="A90" s="488"/>
      <c r="B90" s="24"/>
      <c r="C90" s="65" t="s">
        <v>777</v>
      </c>
      <c r="D90" s="1402">
        <v>12980</v>
      </c>
      <c r="E90" s="1402">
        <v>9872</v>
      </c>
      <c r="F90" s="1402">
        <v>6566.4</v>
      </c>
      <c r="G90" s="1402">
        <v>4733.2</v>
      </c>
      <c r="H90" s="2098"/>
      <c r="I90" s="1119"/>
      <c r="J90" s="1119"/>
      <c r="K90" s="1119"/>
      <c r="L90" s="1119"/>
      <c r="M90" s="40"/>
      <c r="N90" s="40"/>
      <c r="O90" s="40"/>
      <c r="P90" s="40"/>
      <c r="Q90" s="40"/>
      <c r="R90" s="40"/>
      <c r="S90" s="40"/>
      <c r="T90" s="40"/>
      <c r="U90" s="40"/>
      <c r="V90" s="40"/>
      <c r="W90" s="40"/>
      <c r="X90" s="40"/>
      <c r="Y90" s="40"/>
      <c r="Z90" s="40"/>
      <c r="AA90" s="40"/>
      <c r="AB90" s="40"/>
      <c r="AC90" s="40"/>
      <c r="AD90" s="40"/>
      <c r="AE90" s="40"/>
      <c r="AF90" s="40"/>
      <c r="AG90" s="40"/>
      <c r="AH90" s="40"/>
      <c r="AI90" s="40"/>
    </row>
    <row r="91" spans="1:35" ht="37.5" customHeight="1">
      <c r="A91" s="488"/>
      <c r="B91" s="24"/>
      <c r="C91" s="65" t="s">
        <v>778</v>
      </c>
      <c r="D91" s="1402">
        <v>8816</v>
      </c>
      <c r="E91" s="1402">
        <v>6711</v>
      </c>
      <c r="F91" s="1402">
        <v>4505.3</v>
      </c>
      <c r="G91" s="1402">
        <v>2880.4</v>
      </c>
      <c r="H91" s="2098"/>
      <c r="I91" s="1119"/>
      <c r="J91" s="1119"/>
      <c r="K91" s="1119"/>
      <c r="L91" s="1119"/>
      <c r="M91" s="40"/>
      <c r="N91" s="40"/>
      <c r="O91" s="40"/>
      <c r="P91" s="40"/>
      <c r="Q91" s="40"/>
      <c r="R91" s="40"/>
      <c r="S91" s="40"/>
      <c r="T91" s="40"/>
      <c r="U91" s="40"/>
      <c r="V91" s="40"/>
      <c r="W91" s="40"/>
      <c r="X91" s="40"/>
      <c r="Y91" s="40"/>
      <c r="Z91" s="40"/>
      <c r="AA91" s="40"/>
      <c r="AB91" s="40"/>
      <c r="AC91" s="40"/>
      <c r="AD91" s="40"/>
      <c r="AE91" s="40"/>
      <c r="AF91" s="40"/>
      <c r="AG91" s="40"/>
      <c r="AH91" s="40"/>
      <c r="AI91" s="40"/>
    </row>
    <row r="92" spans="1:35" ht="47.25" customHeight="1">
      <c r="A92" s="488"/>
      <c r="B92" s="24"/>
      <c r="C92" s="65" t="s">
        <v>779</v>
      </c>
      <c r="D92" s="1431">
        <v>1</v>
      </c>
      <c r="E92" s="1431">
        <v>1</v>
      </c>
      <c r="F92" s="1431">
        <v>1</v>
      </c>
      <c r="G92" s="1431">
        <v>1</v>
      </c>
      <c r="H92" s="2099"/>
      <c r="I92" s="1119"/>
      <c r="J92" s="1119"/>
      <c r="K92" s="1119"/>
      <c r="L92" s="1119"/>
      <c r="M92" s="40"/>
      <c r="N92" s="40"/>
      <c r="O92" s="40"/>
      <c r="P92" s="40"/>
      <c r="Q92" s="40"/>
      <c r="R92" s="40"/>
      <c r="S92" s="40"/>
      <c r="T92" s="40"/>
      <c r="U92" s="40"/>
      <c r="V92" s="40"/>
      <c r="W92" s="40"/>
      <c r="X92" s="40"/>
      <c r="Y92" s="40"/>
      <c r="Z92" s="40"/>
      <c r="AA92" s="40"/>
      <c r="AB92" s="40"/>
      <c r="AC92" s="40"/>
      <c r="AD92" s="40"/>
      <c r="AE92" s="40"/>
      <c r="AF92" s="40"/>
      <c r="AG92" s="40"/>
      <c r="AH92" s="40"/>
      <c r="AI92" s="40"/>
    </row>
    <row r="93" spans="1:35" s="160" customFormat="1" ht="76.5" customHeight="1">
      <c r="A93" s="525"/>
      <c r="B93" s="158"/>
      <c r="C93" s="2036" t="s">
        <v>780</v>
      </c>
      <c r="D93" s="2037"/>
      <c r="E93" s="2037"/>
      <c r="F93" s="2037"/>
      <c r="G93" s="2038"/>
      <c r="H93" s="1403"/>
      <c r="I93" s="1404"/>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row>
    <row r="94" spans="1:35">
      <c r="A94" s="488"/>
      <c r="B94" s="24"/>
      <c r="C94" s="1137"/>
      <c r="D94" s="32"/>
      <c r="E94" s="32"/>
      <c r="F94" s="108"/>
      <c r="G94" s="108"/>
      <c r="H94" s="108"/>
      <c r="I94" s="108"/>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row>
    <row r="95" spans="1:35" ht="27" customHeight="1">
      <c r="A95" s="488"/>
      <c r="B95" s="24"/>
      <c r="C95" s="2108" t="s">
        <v>781</v>
      </c>
      <c r="D95" s="2108"/>
      <c r="E95" s="1997"/>
      <c r="F95" s="1997"/>
      <c r="G95" s="1997"/>
      <c r="H95" s="1997"/>
      <c r="I95" s="1997"/>
      <c r="J95" s="1997"/>
      <c r="K95" s="1997"/>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754"/>
    </row>
    <row r="96" spans="1:35" ht="30">
      <c r="A96" s="488"/>
      <c r="B96" s="24"/>
      <c r="C96" s="670" t="s">
        <v>782</v>
      </c>
      <c r="D96" s="579">
        <v>2</v>
      </c>
      <c r="E96" s="148"/>
      <c r="F96" s="455"/>
      <c r="G96" s="148"/>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754"/>
    </row>
    <row r="97" spans="1:35" ht="27.75" customHeight="1">
      <c r="A97" s="488"/>
      <c r="B97" s="24"/>
      <c r="C97" s="670" t="s">
        <v>783</v>
      </c>
      <c r="D97" s="577">
        <v>24</v>
      </c>
      <c r="E97" s="148"/>
      <c r="F97" s="455"/>
      <c r="G97" s="148"/>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754"/>
    </row>
    <row r="98" spans="1:35" ht="30">
      <c r="A98" s="488"/>
      <c r="B98" s="24"/>
      <c r="C98" s="670" t="s">
        <v>784</v>
      </c>
      <c r="D98" s="767">
        <v>8.3000000000000004E-2</v>
      </c>
      <c r="E98" s="148"/>
      <c r="F98" s="455"/>
      <c r="G98" s="148"/>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754"/>
    </row>
    <row r="99" spans="1:35" ht="27.75" customHeight="1">
      <c r="A99" s="488"/>
      <c r="B99" s="24"/>
      <c r="C99" s="670" t="s">
        <v>785</v>
      </c>
      <c r="D99" s="1126">
        <v>0.01</v>
      </c>
      <c r="E99" s="148"/>
      <c r="F99" s="455"/>
      <c r="G99" s="148"/>
      <c r="H99" s="455"/>
      <c r="I99" s="455"/>
      <c r="J99" s="455"/>
      <c r="K99" s="455"/>
      <c r="L99" s="455"/>
      <c r="M99" s="455"/>
      <c r="N99" s="455"/>
      <c r="O99" s="455"/>
      <c r="P99" s="455"/>
      <c r="Q99" s="455"/>
      <c r="R99" s="455"/>
      <c r="S99" s="455"/>
      <c r="T99" s="455"/>
      <c r="U99" s="455"/>
      <c r="V99" s="455"/>
      <c r="W99" s="455"/>
      <c r="X99" s="455"/>
      <c r="Y99" s="455"/>
      <c r="Z99" s="455"/>
      <c r="AA99" s="455"/>
      <c r="AB99" s="455"/>
      <c r="AC99" s="455"/>
      <c r="AD99" s="455"/>
      <c r="AE99" s="455"/>
      <c r="AF99" s="455"/>
      <c r="AG99" s="455"/>
      <c r="AH99" s="455"/>
      <c r="AI99" s="754"/>
    </row>
    <row r="100" spans="1:35">
      <c r="A100" s="488"/>
      <c r="B100" s="24"/>
      <c r="C100" s="455"/>
      <c r="D100" s="455"/>
      <c r="E100" s="148"/>
      <c r="F100" s="455"/>
      <c r="G100" s="148"/>
      <c r="H100" s="455"/>
      <c r="I100" s="455"/>
      <c r="J100" s="455"/>
      <c r="K100" s="455"/>
      <c r="L100" s="455"/>
      <c r="M100" s="455"/>
      <c r="N100" s="455"/>
      <c r="O100" s="455"/>
      <c r="P100" s="455"/>
      <c r="Q100" s="455"/>
      <c r="R100" s="455"/>
      <c r="S100" s="455"/>
      <c r="T100" s="455"/>
      <c r="U100" s="455"/>
      <c r="V100" s="455"/>
      <c r="W100" s="455"/>
      <c r="X100" s="455"/>
      <c r="Y100" s="455"/>
      <c r="Z100" s="455"/>
      <c r="AA100" s="455"/>
      <c r="AB100" s="455"/>
      <c r="AC100" s="455"/>
      <c r="AD100" s="455"/>
      <c r="AE100" s="455"/>
      <c r="AF100" s="455"/>
      <c r="AG100" s="455"/>
      <c r="AH100" s="455"/>
      <c r="AI100" s="754"/>
    </row>
    <row r="101" spans="1:35" ht="42" customHeight="1">
      <c r="A101" s="488"/>
      <c r="B101" s="24"/>
      <c r="C101" s="2109" t="s">
        <v>786</v>
      </c>
      <c r="D101" s="2110"/>
      <c r="E101" s="2110"/>
      <c r="F101" s="2110"/>
      <c r="G101" s="2110"/>
      <c r="H101" s="2110"/>
      <c r="I101" s="2110"/>
      <c r="J101" s="2110"/>
      <c r="K101" s="2110"/>
      <c r="L101" s="2110"/>
      <c r="M101" s="2110"/>
      <c r="N101" s="2110"/>
      <c r="O101" s="2110"/>
      <c r="P101" s="2110"/>
      <c r="Q101" s="2110"/>
      <c r="R101" s="2110"/>
      <c r="S101" s="2110"/>
      <c r="T101" s="2110"/>
      <c r="U101" s="2110"/>
      <c r="V101" s="2110"/>
      <c r="W101" s="2110"/>
      <c r="X101" s="2110"/>
      <c r="Y101" s="2110"/>
      <c r="Z101" s="2110"/>
      <c r="AA101" s="2110"/>
      <c r="AB101" s="2110"/>
      <c r="AC101" s="2110"/>
      <c r="AD101" s="2110"/>
      <c r="AE101" s="2110"/>
      <c r="AF101" s="2110"/>
      <c r="AG101" s="2110"/>
      <c r="AH101" s="2110"/>
      <c r="AI101" s="2111"/>
    </row>
    <row r="102" spans="1:35" ht="23.25" customHeight="1">
      <c r="A102" s="488"/>
      <c r="B102" s="24"/>
      <c r="C102" s="1997" t="s">
        <v>787</v>
      </c>
      <c r="D102" s="1997"/>
      <c r="E102" s="1997"/>
      <c r="F102" s="1997"/>
      <c r="G102" s="1997"/>
      <c r="H102" s="1997"/>
      <c r="I102" s="1997"/>
      <c r="J102" s="1997"/>
      <c r="K102" s="1997"/>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row>
    <row r="103" spans="1:35" ht="36.75" customHeight="1">
      <c r="A103" s="488"/>
      <c r="B103" s="24"/>
      <c r="C103" s="2104" t="s">
        <v>788</v>
      </c>
      <c r="D103" s="1632"/>
      <c r="E103" s="1632"/>
      <c r="F103" s="1632"/>
      <c r="G103" s="2105"/>
      <c r="H103" s="52"/>
      <c r="I103" s="108"/>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row>
    <row r="104" spans="1:35" ht="28.5" customHeight="1">
      <c r="A104" s="488"/>
      <c r="B104" s="24"/>
      <c r="C104" s="505"/>
      <c r="D104" s="505">
        <v>2021</v>
      </c>
      <c r="E104" s="505">
        <v>2022</v>
      </c>
      <c r="F104" s="505">
        <v>2023</v>
      </c>
      <c r="G104" s="505">
        <v>2024</v>
      </c>
      <c r="I104" s="108"/>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row>
    <row r="105" spans="1:35" ht="24.75" customHeight="1">
      <c r="A105" s="488"/>
      <c r="B105" s="24"/>
      <c r="C105" s="1406"/>
      <c r="D105" s="1406">
        <v>0</v>
      </c>
      <c r="E105" s="1406">
        <v>0</v>
      </c>
      <c r="F105" s="1406">
        <v>0</v>
      </c>
      <c r="G105" s="1406">
        <v>0</v>
      </c>
      <c r="I105" s="108"/>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row>
    <row r="106" spans="1:35" ht="19.5" customHeight="1">
      <c r="A106" s="488"/>
      <c r="B106" s="24"/>
      <c r="C106" s="2090" t="s">
        <v>789</v>
      </c>
      <c r="D106" s="2091"/>
      <c r="E106" s="2091"/>
      <c r="F106" s="2091"/>
      <c r="G106" s="108"/>
      <c r="H106" s="108"/>
      <c r="I106" s="108"/>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row>
    <row r="107" spans="1:35" ht="21.75" customHeight="1">
      <c r="A107" s="1235"/>
      <c r="B107" s="24"/>
      <c r="C107" s="1148"/>
      <c r="D107" s="1149"/>
      <c r="E107" s="1149"/>
      <c r="F107" s="1149"/>
      <c r="G107" s="1405"/>
      <c r="H107" s="1405"/>
      <c r="I107" s="1405"/>
      <c r="J107" s="1384"/>
      <c r="K107" s="1384"/>
      <c r="L107" s="1384"/>
      <c r="M107" s="755"/>
      <c r="N107" s="40"/>
      <c r="O107" s="40"/>
      <c r="P107" s="40"/>
      <c r="Q107" s="40"/>
      <c r="R107" s="40"/>
      <c r="S107" s="40"/>
      <c r="T107" s="40"/>
      <c r="U107" s="40"/>
      <c r="V107" s="40"/>
      <c r="W107" s="40"/>
      <c r="X107" s="40"/>
      <c r="Y107" s="40"/>
      <c r="Z107" s="40"/>
      <c r="AA107" s="40"/>
      <c r="AB107" s="40"/>
      <c r="AC107" s="40"/>
      <c r="AD107" s="40"/>
      <c r="AE107" s="40"/>
      <c r="AF107" s="40"/>
      <c r="AG107" s="40"/>
      <c r="AH107" s="40"/>
      <c r="AI107" s="40"/>
    </row>
    <row r="108" spans="1:35" ht="29.25" customHeight="1">
      <c r="A108" s="502"/>
      <c r="B108" s="17"/>
      <c r="C108" s="1994" t="s">
        <v>790</v>
      </c>
      <c r="D108" s="2106"/>
      <c r="E108" s="2106"/>
      <c r="F108" s="2106"/>
      <c r="G108" s="2106"/>
      <c r="H108" s="2106"/>
      <c r="I108" s="2106"/>
      <c r="J108" s="2106"/>
      <c r="K108" s="2106"/>
      <c r="L108" s="2106"/>
      <c r="M108" s="2107"/>
      <c r="N108" s="136"/>
      <c r="O108" s="136"/>
      <c r="P108" s="136"/>
      <c r="Q108" s="136"/>
      <c r="R108" s="136"/>
      <c r="S108" s="136"/>
      <c r="T108" s="136"/>
      <c r="U108" s="136"/>
      <c r="V108" s="136"/>
      <c r="W108" s="136"/>
      <c r="X108" s="136"/>
      <c r="Y108" s="136"/>
      <c r="Z108" s="136"/>
      <c r="AA108" s="136"/>
      <c r="AB108" s="136"/>
      <c r="AC108" s="109"/>
      <c r="AD108" s="109"/>
      <c r="AE108" s="109"/>
      <c r="AF108" s="109"/>
      <c r="AG108" s="109"/>
      <c r="AH108" s="109"/>
      <c r="AI108" s="109"/>
    </row>
    <row r="109" spans="1:35" ht="35.25" customHeight="1">
      <c r="A109" s="502"/>
      <c r="B109" s="17"/>
      <c r="C109" s="889" t="s">
        <v>791</v>
      </c>
      <c r="D109" s="2081" t="s">
        <v>349</v>
      </c>
      <c r="E109" s="2082"/>
      <c r="F109" s="2082"/>
      <c r="G109" s="2082"/>
      <c r="H109" s="2082"/>
      <c r="I109" s="2082"/>
      <c r="J109" s="2082"/>
      <c r="K109" s="2082"/>
      <c r="L109" s="2082"/>
      <c r="M109" s="2083"/>
      <c r="N109" s="136"/>
      <c r="O109" s="136"/>
      <c r="P109" s="136"/>
      <c r="Q109" s="136"/>
      <c r="R109" s="136"/>
      <c r="S109" s="136"/>
      <c r="T109" s="136"/>
      <c r="U109" s="136"/>
      <c r="V109" s="136"/>
      <c r="W109" s="136"/>
      <c r="X109" s="136"/>
      <c r="Y109" s="136"/>
      <c r="Z109" s="136"/>
      <c r="AA109" s="136"/>
      <c r="AB109" s="136"/>
      <c r="AC109" s="109"/>
      <c r="AD109" s="109"/>
      <c r="AE109" s="109"/>
      <c r="AF109" s="109"/>
      <c r="AG109" s="109"/>
      <c r="AH109" s="109"/>
      <c r="AI109" s="109"/>
    </row>
    <row r="110" spans="1:35" ht="138" customHeight="1">
      <c r="A110" s="502"/>
      <c r="B110" s="17"/>
      <c r="C110" s="590" t="s">
        <v>792</v>
      </c>
      <c r="D110" s="1979" t="s">
        <v>793</v>
      </c>
      <c r="E110" s="1943"/>
      <c r="F110" s="1943"/>
      <c r="G110" s="1943"/>
      <c r="H110" s="1943"/>
      <c r="I110" s="1943"/>
      <c r="J110" s="1943"/>
      <c r="K110" s="1943"/>
      <c r="L110" s="1943"/>
      <c r="M110" s="1944"/>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row>
    <row r="111" spans="1:35" ht="108" customHeight="1">
      <c r="A111" s="502"/>
      <c r="B111" s="17"/>
      <c r="C111" s="13" t="s">
        <v>794</v>
      </c>
      <c r="D111" s="2084" t="s">
        <v>795</v>
      </c>
      <c r="E111" s="1846"/>
      <c r="F111" s="1846"/>
      <c r="G111" s="1846"/>
      <c r="H111" s="1846"/>
      <c r="I111" s="1846"/>
      <c r="J111" s="1846"/>
      <c r="K111" s="1846"/>
      <c r="L111" s="1846"/>
      <c r="M111" s="2085"/>
      <c r="N111" s="40"/>
      <c r="O111" s="40"/>
      <c r="P111" s="40"/>
      <c r="Q111" s="40"/>
      <c r="R111" s="40"/>
      <c r="S111" s="40"/>
      <c r="T111" s="40"/>
      <c r="U111" s="40"/>
      <c r="V111" s="40"/>
      <c r="W111" s="40"/>
      <c r="X111" s="40"/>
      <c r="Y111" s="40"/>
      <c r="Z111" s="40"/>
      <c r="AA111" s="40"/>
      <c r="AB111" s="40"/>
      <c r="AC111" s="40"/>
      <c r="AD111" s="40"/>
      <c r="AE111" s="40"/>
      <c r="AF111" s="40"/>
      <c r="AG111" s="40"/>
      <c r="AH111" s="40"/>
      <c r="AI111" s="40"/>
    </row>
    <row r="112" spans="1:35" ht="95.25" customHeight="1">
      <c r="A112" s="502"/>
      <c r="B112" s="17"/>
      <c r="C112" s="590" t="s">
        <v>796</v>
      </c>
      <c r="D112" s="2086" t="s">
        <v>797</v>
      </c>
      <c r="E112" s="2087"/>
      <c r="F112" s="2087"/>
      <c r="G112" s="2087"/>
      <c r="H112" s="2087"/>
      <c r="I112" s="2087"/>
      <c r="J112" s="2087"/>
      <c r="K112" s="2087"/>
      <c r="L112" s="2087"/>
      <c r="M112" s="2088"/>
      <c r="N112" s="194"/>
      <c r="O112" s="194"/>
      <c r="P112" s="194"/>
      <c r="Q112" s="40"/>
      <c r="R112" s="40"/>
      <c r="S112" s="40"/>
      <c r="T112" s="40"/>
      <c r="U112" s="40"/>
      <c r="V112" s="40"/>
      <c r="W112" s="40"/>
      <c r="X112" s="40"/>
      <c r="Y112" s="40"/>
      <c r="Z112" s="40"/>
      <c r="AA112" s="40"/>
      <c r="AB112" s="40"/>
      <c r="AC112" s="40"/>
      <c r="AD112" s="40"/>
      <c r="AE112" s="40"/>
      <c r="AF112" s="40"/>
      <c r="AG112" s="40"/>
      <c r="AH112" s="40"/>
      <c r="AI112" s="40"/>
    </row>
    <row r="113" spans="1:35" ht="40.5" customHeight="1">
      <c r="A113" s="502"/>
      <c r="B113" s="17"/>
      <c r="C113" s="591" t="s">
        <v>798</v>
      </c>
      <c r="D113" s="2086" t="s">
        <v>61</v>
      </c>
      <c r="E113" s="2087"/>
      <c r="F113" s="2087"/>
      <c r="G113" s="2087"/>
      <c r="H113" s="2087"/>
      <c r="I113" s="2087"/>
      <c r="J113" s="2087"/>
      <c r="K113" s="2087"/>
      <c r="L113" s="2087"/>
      <c r="M113" s="2088"/>
      <c r="N113" s="32"/>
      <c r="O113" s="32"/>
      <c r="P113" s="32"/>
      <c r="Q113" s="40"/>
      <c r="R113" s="40"/>
      <c r="S113" s="40"/>
      <c r="T113" s="40"/>
      <c r="U113" s="40"/>
      <c r="V113" s="40"/>
      <c r="W113" s="40"/>
      <c r="X113" s="40"/>
      <c r="Y113" s="40"/>
      <c r="Z113" s="40"/>
      <c r="AA113" s="40"/>
      <c r="AB113" s="40"/>
      <c r="AC113" s="40"/>
      <c r="AD113" s="40"/>
      <c r="AE113" s="40"/>
      <c r="AF113" s="40"/>
      <c r="AG113" s="40"/>
      <c r="AH113" s="40"/>
      <c r="AI113" s="40"/>
    </row>
    <row r="114" spans="1:35" ht="165.75" customHeight="1">
      <c r="A114" s="502"/>
      <c r="B114" s="17"/>
      <c r="C114" s="13" t="s">
        <v>799</v>
      </c>
      <c r="D114" s="2084" t="s">
        <v>800</v>
      </c>
      <c r="E114" s="1846"/>
      <c r="F114" s="1846"/>
      <c r="G114" s="1846"/>
      <c r="H114" s="1846"/>
      <c r="I114" s="1846"/>
      <c r="J114" s="1846"/>
      <c r="K114" s="1846"/>
      <c r="L114" s="1846"/>
      <c r="M114" s="2085"/>
      <c r="N114" s="32"/>
      <c r="O114" s="32"/>
      <c r="P114" s="32"/>
      <c r="Q114" s="40"/>
      <c r="R114" s="40"/>
      <c r="S114" s="40"/>
      <c r="T114" s="40"/>
      <c r="U114" s="40"/>
      <c r="V114" s="40"/>
      <c r="W114" s="40"/>
      <c r="X114" s="40"/>
      <c r="Y114" s="40"/>
      <c r="Z114" s="40"/>
      <c r="AA114" s="40"/>
      <c r="AB114" s="40"/>
      <c r="AC114" s="40"/>
      <c r="AD114" s="40"/>
      <c r="AE114" s="40"/>
      <c r="AF114" s="40"/>
      <c r="AG114" s="40"/>
      <c r="AH114" s="40"/>
      <c r="AI114" s="40"/>
    </row>
    <row r="115" spans="1:35" ht="107.25" customHeight="1">
      <c r="A115" s="502"/>
      <c r="B115" s="17"/>
      <c r="C115" s="69" t="s">
        <v>801</v>
      </c>
      <c r="D115" s="1979" t="s">
        <v>802</v>
      </c>
      <c r="E115" s="1943"/>
      <c r="F115" s="1943"/>
      <c r="G115" s="1943"/>
      <c r="H115" s="1943"/>
      <c r="I115" s="1943"/>
      <c r="J115" s="1943"/>
      <c r="K115" s="1943"/>
      <c r="L115" s="1943"/>
      <c r="M115" s="1944"/>
      <c r="N115" s="32"/>
      <c r="O115" s="32"/>
      <c r="P115" s="110"/>
      <c r="Q115" s="40"/>
      <c r="R115" s="40"/>
      <c r="S115" s="40"/>
      <c r="T115" s="40"/>
      <c r="U115" s="40"/>
      <c r="V115" s="40"/>
      <c r="W115" s="40"/>
      <c r="X115" s="40"/>
      <c r="Y115" s="40"/>
      <c r="Z115" s="40"/>
      <c r="AA115" s="40"/>
      <c r="AB115" s="40"/>
      <c r="AC115" s="40"/>
      <c r="AD115" s="40"/>
      <c r="AE115" s="40"/>
      <c r="AF115" s="40"/>
      <c r="AG115" s="40"/>
      <c r="AH115" s="40"/>
      <c r="AI115" s="40"/>
    </row>
    <row r="116" spans="1:35" ht="40.5" customHeight="1">
      <c r="A116" s="565"/>
      <c r="B116" s="17"/>
      <c r="C116" s="69" t="s">
        <v>803</v>
      </c>
      <c r="D116" s="2084" t="s">
        <v>804</v>
      </c>
      <c r="E116" s="1846"/>
      <c r="F116" s="1846"/>
      <c r="G116" s="1846"/>
      <c r="H116" s="1846"/>
      <c r="I116" s="1846"/>
      <c r="J116" s="1846"/>
      <c r="K116" s="1846"/>
      <c r="L116" s="1846"/>
      <c r="M116" s="2085"/>
      <c r="N116" s="32"/>
      <c r="O116" s="32"/>
      <c r="P116" s="110"/>
      <c r="Q116" s="40"/>
      <c r="R116" s="40"/>
      <c r="S116" s="40"/>
      <c r="T116" s="40"/>
      <c r="U116" s="40"/>
      <c r="V116" s="40"/>
      <c r="W116" s="40"/>
      <c r="X116" s="40"/>
      <c r="Y116" s="40"/>
      <c r="Z116" s="40"/>
      <c r="AA116" s="40"/>
      <c r="AB116" s="40"/>
      <c r="AC116" s="40"/>
      <c r="AD116" s="40"/>
      <c r="AE116" s="40"/>
      <c r="AF116" s="40"/>
      <c r="AG116" s="40"/>
      <c r="AH116" s="40"/>
      <c r="AI116" s="40"/>
    </row>
    <row r="117" spans="1:35" ht="21.75" customHeight="1">
      <c r="A117" s="488"/>
      <c r="B117" s="24"/>
      <c r="C117" s="1130"/>
      <c r="D117" s="1130"/>
      <c r="E117" s="1130"/>
      <c r="F117" s="1130"/>
      <c r="G117" s="1130"/>
      <c r="H117" s="1130"/>
      <c r="I117" s="1130"/>
      <c r="J117" s="1130"/>
      <c r="K117" s="1130"/>
      <c r="L117" s="1130"/>
      <c r="M117" s="1130"/>
      <c r="N117" s="40"/>
      <c r="O117" s="40"/>
      <c r="P117" s="40"/>
      <c r="Q117" s="40"/>
      <c r="R117" s="40"/>
      <c r="S117" s="40"/>
      <c r="T117" s="40"/>
      <c r="U117" s="40"/>
      <c r="V117" s="40"/>
      <c r="W117" s="40"/>
      <c r="X117" s="40"/>
      <c r="Y117" s="40"/>
      <c r="Z117" s="40"/>
      <c r="AA117" s="40"/>
      <c r="AB117" s="40"/>
      <c r="AC117" s="40"/>
      <c r="AD117" s="40"/>
      <c r="AE117" s="40"/>
      <c r="AF117" s="40"/>
      <c r="AG117" s="40"/>
      <c r="AH117" s="40"/>
      <c r="AI117" s="40"/>
    </row>
    <row r="118" spans="1:35" ht="45" customHeight="1">
      <c r="A118" s="488"/>
      <c r="B118" s="24"/>
      <c r="C118" s="1935" t="s">
        <v>805</v>
      </c>
      <c r="D118" s="2102"/>
      <c r="E118" s="2102"/>
      <c r="F118" s="2102"/>
      <c r="G118" s="2102"/>
      <c r="H118" s="2102"/>
      <c r="I118" s="2102"/>
      <c r="J118" s="2103"/>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row>
    <row r="119" spans="1:35" ht="25.5" customHeight="1">
      <c r="A119" s="488"/>
      <c r="B119" s="24"/>
      <c r="C119" s="505"/>
      <c r="D119" s="505">
        <v>2021</v>
      </c>
      <c r="E119" s="505">
        <v>2022</v>
      </c>
      <c r="F119" s="505">
        <v>2023</v>
      </c>
      <c r="G119" s="505">
        <v>2024</v>
      </c>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row>
    <row r="120" spans="1:35" ht="27" customHeight="1">
      <c r="A120" s="488"/>
      <c r="B120" s="24"/>
      <c r="C120" s="1406"/>
      <c r="D120" s="1406">
        <v>5</v>
      </c>
      <c r="E120" s="1406">
        <v>1</v>
      </c>
      <c r="F120" s="1406">
        <v>0</v>
      </c>
      <c r="G120" s="1406">
        <v>0</v>
      </c>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row>
    <row r="121" spans="1:35" ht="30.75" customHeight="1">
      <c r="A121" s="488"/>
      <c r="B121" s="24"/>
      <c r="C121" s="2101" t="s">
        <v>806</v>
      </c>
      <c r="D121" s="1926"/>
      <c r="E121" s="1926"/>
      <c r="F121" s="1926"/>
      <c r="G121" s="1926"/>
      <c r="H121" s="1461"/>
      <c r="I121" s="1462"/>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row>
    <row r="122" spans="1:35" ht="14.5">
      <c r="A122" s="488"/>
      <c r="B122" s="5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row>
    <row r="123" spans="1:35" ht="36.75" customHeight="1">
      <c r="A123" s="488"/>
      <c r="B123" s="50"/>
      <c r="C123" s="1935" t="s">
        <v>807</v>
      </c>
      <c r="D123" s="2102"/>
      <c r="E123" s="2102"/>
      <c r="F123" s="2102"/>
      <c r="G123" s="2102"/>
      <c r="H123" s="2102"/>
      <c r="I123" s="2102"/>
      <c r="J123" s="2103"/>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row>
    <row r="124" spans="1:35" ht="314.25" customHeight="1">
      <c r="A124" s="488"/>
      <c r="B124" s="50"/>
      <c r="C124" s="2080" t="s">
        <v>808</v>
      </c>
      <c r="D124" s="1946"/>
      <c r="E124" s="1946"/>
      <c r="F124" s="1946"/>
      <c r="G124" s="1946"/>
      <c r="H124" s="1946"/>
      <c r="I124" s="1946"/>
      <c r="J124" s="1946"/>
      <c r="K124" s="1946"/>
      <c r="L124" s="1946"/>
      <c r="M124" s="1947"/>
      <c r="N124" s="40"/>
      <c r="O124" s="40"/>
      <c r="P124" s="40"/>
      <c r="Q124" s="40"/>
      <c r="R124" s="40"/>
      <c r="S124" s="40"/>
      <c r="T124" s="40"/>
      <c r="U124" s="40"/>
      <c r="V124" s="40"/>
      <c r="W124" s="40"/>
      <c r="X124" s="40"/>
      <c r="Y124" s="40"/>
      <c r="Z124" s="40"/>
      <c r="AA124" s="40"/>
      <c r="AB124" s="40"/>
      <c r="AC124" s="40"/>
      <c r="AD124" s="40"/>
      <c r="AE124" s="40"/>
      <c r="AF124" s="40"/>
      <c r="AG124" s="40"/>
      <c r="AH124" s="40"/>
      <c r="AI124" s="40"/>
    </row>
    <row r="125" spans="1:35" ht="18" customHeight="1">
      <c r="A125" s="488"/>
      <c r="B125" s="50"/>
      <c r="C125" s="1400"/>
      <c r="D125" s="455"/>
      <c r="E125" s="455"/>
      <c r="F125" s="455"/>
      <c r="G125" s="455"/>
      <c r="H125" s="455"/>
      <c r="I125" s="455"/>
      <c r="J125" s="455"/>
      <c r="K125" s="455"/>
      <c r="L125" s="455"/>
      <c r="M125" s="455"/>
      <c r="N125" s="455"/>
      <c r="O125" s="455"/>
      <c r="P125" s="455"/>
      <c r="Q125" s="754"/>
      <c r="R125" s="39"/>
      <c r="S125" s="40"/>
      <c r="T125" s="40"/>
      <c r="U125" s="40"/>
      <c r="V125" s="40"/>
      <c r="W125" s="40"/>
      <c r="X125" s="40"/>
      <c r="AA125" s="40"/>
      <c r="AB125" s="40"/>
    </row>
    <row r="126" spans="1:35" ht="18" hidden="1" customHeight="1">
      <c r="B126" s="50"/>
      <c r="C126" s="1400"/>
      <c r="D126" s="455"/>
      <c r="E126" s="455"/>
      <c r="F126" s="455"/>
      <c r="G126" s="455"/>
      <c r="H126" s="455"/>
      <c r="I126" s="455"/>
      <c r="J126" s="455"/>
      <c r="K126" s="455"/>
      <c r="L126" s="455"/>
      <c r="M126" s="455"/>
      <c r="N126" s="455"/>
      <c r="O126" s="455"/>
      <c r="P126" s="455"/>
      <c r="Q126" s="754"/>
      <c r="R126" s="18"/>
    </row>
    <row r="127" spans="1:35" ht="18" hidden="1" customHeight="1">
      <c r="B127" s="50"/>
      <c r="C127" s="1400"/>
      <c r="D127" s="455"/>
      <c r="E127" s="455"/>
      <c r="F127" s="455"/>
      <c r="G127" s="455"/>
      <c r="H127" s="455"/>
      <c r="I127" s="455"/>
      <c r="J127" s="455"/>
      <c r="K127" s="455"/>
      <c r="L127" s="455"/>
      <c r="M127" s="455"/>
      <c r="N127" s="455"/>
      <c r="O127" s="455"/>
      <c r="P127" s="455"/>
      <c r="Q127" s="754"/>
      <c r="R127" s="18"/>
    </row>
    <row r="128" spans="1:35" ht="18" hidden="1" customHeight="1">
      <c r="B128" s="50"/>
      <c r="C128" s="1400"/>
      <c r="D128" s="455"/>
      <c r="E128" s="455"/>
      <c r="F128" s="455"/>
      <c r="G128" s="455"/>
      <c r="H128" s="455"/>
      <c r="I128" s="455"/>
      <c r="J128" s="455"/>
      <c r="K128" s="455"/>
      <c r="L128" s="455"/>
      <c r="M128" s="455"/>
      <c r="N128" s="455"/>
      <c r="O128" s="455"/>
      <c r="P128" s="455"/>
      <c r="Q128" s="754"/>
      <c r="R128" s="18"/>
    </row>
    <row r="129" spans="2:18" ht="18" hidden="1" customHeight="1">
      <c r="B129" s="50"/>
      <c r="C129" s="1400"/>
      <c r="D129" s="455"/>
      <c r="E129" s="455"/>
      <c r="F129" s="455"/>
      <c r="G129" s="455"/>
      <c r="H129" s="455"/>
      <c r="I129" s="455"/>
      <c r="J129" s="455"/>
      <c r="K129" s="455"/>
      <c r="L129" s="455"/>
      <c r="M129" s="455"/>
      <c r="N129" s="455"/>
      <c r="O129" s="455"/>
      <c r="P129" s="455"/>
      <c r="Q129" s="754"/>
      <c r="R129" s="18"/>
    </row>
    <row r="130" spans="2:18" ht="18" hidden="1" customHeight="1">
      <c r="B130" s="50"/>
      <c r="C130" s="1400"/>
      <c r="D130" s="455"/>
      <c r="E130" s="455"/>
      <c r="F130" s="455"/>
      <c r="G130" s="455"/>
      <c r="H130" s="455"/>
      <c r="I130" s="455"/>
      <c r="J130" s="455"/>
      <c r="K130" s="455"/>
      <c r="L130" s="455"/>
      <c r="M130" s="455"/>
      <c r="N130" s="455"/>
      <c r="O130" s="455"/>
      <c r="P130" s="455"/>
      <c r="Q130" s="754"/>
      <c r="R130" s="18"/>
    </row>
    <row r="131" spans="2:18" ht="18" hidden="1" customHeight="1">
      <c r="B131" s="50"/>
      <c r="C131" s="1407"/>
      <c r="D131" s="1408"/>
      <c r="E131" s="1408"/>
      <c r="F131" s="1408"/>
      <c r="G131" s="1408"/>
      <c r="H131" s="1408"/>
      <c r="I131" s="1408"/>
      <c r="J131" s="1408"/>
      <c r="K131" s="1408"/>
      <c r="L131" s="1408"/>
      <c r="M131" s="1408"/>
      <c r="N131" s="1408"/>
      <c r="O131" s="1408"/>
      <c r="P131" s="1408"/>
      <c r="Q131" s="1128"/>
      <c r="R131" s="18"/>
    </row>
    <row r="132" spans="2:18" ht="18" hidden="1" customHeight="1">
      <c r="C132" s="202"/>
      <c r="D132" s="202"/>
      <c r="E132" s="202"/>
      <c r="F132" s="202"/>
      <c r="G132" s="202"/>
      <c r="H132" s="202"/>
      <c r="I132" s="202"/>
      <c r="J132" s="202"/>
      <c r="K132" s="202"/>
      <c r="L132" s="202"/>
      <c r="M132" s="202"/>
      <c r="N132" s="202"/>
      <c r="O132" s="202"/>
      <c r="P132" s="202"/>
      <c r="Q132" s="202"/>
    </row>
    <row r="133" spans="2:18" ht="14.5" hidden="1"/>
    <row r="134" spans="2:18" ht="14.5" hidden="1"/>
    <row r="135" spans="2:18" ht="14.5" hidden="1"/>
    <row r="136" spans="2:18" ht="14.5" hidden="1"/>
    <row r="137" spans="2:18" ht="14.5" hidden="1"/>
    <row r="138" spans="2:18" ht="14.5" hidden="1"/>
    <row r="139" spans="2:18" ht="14.5" hidden="1"/>
    <row r="140" spans="2:18" ht="14.5" hidden="1"/>
    <row r="141" spans="2:18" ht="14.5" hidden="1"/>
    <row r="142" spans="2:18" ht="14.5" hidden="1"/>
  </sheetData>
  <sheetProtection algorithmName="SHA-512" hashValue="1L5D+M65XgwtNg3U69PaJFeM2HHOo6wRx8CZB/R2HLKeDh+bQI+XRHo7uHp8VuzUB8XisnoZyn22ha396T9mKw==" saltValue="g+UcW9IorMHM4AFbUKvirQ==" spinCount="100000" sheet="1" objects="1" scenarios="1" formatRows="0"/>
  <mergeCells count="111">
    <mergeCell ref="C83:L83"/>
    <mergeCell ref="C106:F106"/>
    <mergeCell ref="C85:G85"/>
    <mergeCell ref="C86:G86"/>
    <mergeCell ref="H88:H92"/>
    <mergeCell ref="C89:G89"/>
    <mergeCell ref="C121:G121"/>
    <mergeCell ref="C123:J123"/>
    <mergeCell ref="C118:J118"/>
    <mergeCell ref="C103:G103"/>
    <mergeCell ref="C108:M108"/>
    <mergeCell ref="C95:K95"/>
    <mergeCell ref="C101:AI101"/>
    <mergeCell ref="C102:K102"/>
    <mergeCell ref="C124:M124"/>
    <mergeCell ref="D109:M109"/>
    <mergeCell ref="D110:M110"/>
    <mergeCell ref="D111:M111"/>
    <mergeCell ref="D112:M112"/>
    <mergeCell ref="D113:M113"/>
    <mergeCell ref="D114:M114"/>
    <mergeCell ref="D115:M115"/>
    <mergeCell ref="D116:M116"/>
    <mergeCell ref="G16:N16"/>
    <mergeCell ref="C35:F35"/>
    <mergeCell ref="W38:AD38"/>
    <mergeCell ref="M39:O39"/>
    <mergeCell ref="P39:R39"/>
    <mergeCell ref="T39:V39"/>
    <mergeCell ref="W39:Y39"/>
    <mergeCell ref="C47:C49"/>
    <mergeCell ref="C44:C46"/>
    <mergeCell ref="O17:Q17"/>
    <mergeCell ref="C23:G23"/>
    <mergeCell ref="P38:V38"/>
    <mergeCell ref="AB39:AD39"/>
    <mergeCell ref="H39:J39"/>
    <mergeCell ref="E39:E40"/>
    <mergeCell ref="F39:F40"/>
    <mergeCell ref="G39:G40"/>
    <mergeCell ref="C38:D40"/>
    <mergeCell ref="E38:G38"/>
    <mergeCell ref="C3:AI3"/>
    <mergeCell ref="D5:J5"/>
    <mergeCell ref="D6:J6"/>
    <mergeCell ref="D7:J7"/>
    <mergeCell ref="D8:J8"/>
    <mergeCell ref="D9:J9"/>
    <mergeCell ref="S36:U36"/>
    <mergeCell ref="V36:X36"/>
    <mergeCell ref="Y36:AA36"/>
    <mergeCell ref="AC36:AE36"/>
    <mergeCell ref="AF36:AH36"/>
    <mergeCell ref="L36:O36"/>
    <mergeCell ref="P36:R36"/>
    <mergeCell ref="S17:U17"/>
    <mergeCell ref="V17:X17"/>
    <mergeCell ref="Z17:AA17"/>
    <mergeCell ref="AB17:AD17"/>
    <mergeCell ref="C4:J4"/>
    <mergeCell ref="D10:J10"/>
    <mergeCell ref="D11:J11"/>
    <mergeCell ref="Z18:AA18"/>
    <mergeCell ref="Z21:AA21"/>
    <mergeCell ref="C22:Q22"/>
    <mergeCell ref="L17:N17"/>
    <mergeCell ref="C66:I66"/>
    <mergeCell ref="C50:C52"/>
    <mergeCell ref="C53:C55"/>
    <mergeCell ref="C56:AF56"/>
    <mergeCell ref="W68:AD68"/>
    <mergeCell ref="E69:E70"/>
    <mergeCell ref="F69:F70"/>
    <mergeCell ref="AE70:AG81"/>
    <mergeCell ref="C71:C73"/>
    <mergeCell ref="C74:C76"/>
    <mergeCell ref="G69:G70"/>
    <mergeCell ref="H69:J69"/>
    <mergeCell ref="P69:R69"/>
    <mergeCell ref="T69:V69"/>
    <mergeCell ref="W69:Y69"/>
    <mergeCell ref="C77:C79"/>
    <mergeCell ref="C80:C82"/>
    <mergeCell ref="C68:D70"/>
    <mergeCell ref="E68:G68"/>
    <mergeCell ref="H68:O68"/>
    <mergeCell ref="M69:O69"/>
    <mergeCell ref="C14:AE14"/>
    <mergeCell ref="D16:F16"/>
    <mergeCell ref="O16:U16"/>
    <mergeCell ref="V16:AD16"/>
    <mergeCell ref="D17:D18"/>
    <mergeCell ref="E17:E18"/>
    <mergeCell ref="F17:F18"/>
    <mergeCell ref="G17:I17"/>
    <mergeCell ref="C93:G93"/>
    <mergeCell ref="H25:K30"/>
    <mergeCell ref="C30:G30"/>
    <mergeCell ref="Z19:AA19"/>
    <mergeCell ref="Z20:AA20"/>
    <mergeCell ref="C65:O65"/>
    <mergeCell ref="P68:V68"/>
    <mergeCell ref="H38:O38"/>
    <mergeCell ref="C57:O57"/>
    <mergeCell ref="C58:C59"/>
    <mergeCell ref="D58:D59"/>
    <mergeCell ref="E58:H58"/>
    <mergeCell ref="I58:K58"/>
    <mergeCell ref="L58:O58"/>
    <mergeCell ref="C41:C43"/>
    <mergeCell ref="AB69:AD69"/>
  </mergeCells>
  <pageMargins left="0.511811024" right="0.511811024" top="0.78740157499999996" bottom="0.78740157499999996" header="0.31496062000000002" footer="0.31496062000000002"/>
  <pageSetup paperSize="9" orientation="portrait" r:id="rId1"/>
  <ignoredErrors>
    <ignoredError sqref="E55:AD5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1572-B48A-4D04-8F76-E53363CE49F0}">
  <sheetPr codeName="Sheet6"/>
  <dimension ref="A1:AM167"/>
  <sheetViews>
    <sheetView showGridLines="0" tabSelected="1" topLeftCell="A10" zoomScale="70" zoomScaleNormal="70" workbookViewId="0">
      <selection activeCell="C15" sqref="C15"/>
    </sheetView>
  </sheetViews>
  <sheetFormatPr defaultColWidth="0" defaultRowHeight="15" zeroHeight="1"/>
  <cols>
    <col min="1" max="1" width="47.453125" style="19" customWidth="1"/>
    <col min="2" max="2" width="5.54296875" style="18" customWidth="1"/>
    <col min="3" max="3" width="65.81640625" style="79" customWidth="1"/>
    <col min="4" max="11" width="26.81640625" style="79" customWidth="1"/>
    <col min="12" max="21" width="21.81640625" style="79" customWidth="1"/>
    <col min="22" max="29" width="18.1796875" style="79" customWidth="1"/>
    <col min="30" max="30" width="18.1796875" style="19" customWidth="1"/>
    <col min="31" max="31" width="22" style="19" customWidth="1"/>
    <col min="32" max="32" width="42.453125" style="19" hidden="1" customWidth="1"/>
    <col min="33" max="16384" width="0" style="19" hidden="1"/>
  </cols>
  <sheetData>
    <row r="1" spans="1:38" ht="16">
      <c r="A1" s="565"/>
      <c r="B1" s="236"/>
      <c r="C1" s="1405"/>
      <c r="D1" s="1405"/>
      <c r="E1" s="1405"/>
      <c r="F1" s="1405"/>
      <c r="G1" s="1405"/>
      <c r="H1" s="1405"/>
      <c r="I1" s="1405"/>
      <c r="J1" s="1405"/>
      <c r="K1" s="1405"/>
      <c r="L1" s="1405"/>
      <c r="M1" s="1405"/>
      <c r="N1" s="1405"/>
      <c r="O1" s="1405"/>
      <c r="P1" s="1463"/>
      <c r="Q1" s="1463"/>
      <c r="R1" s="567"/>
      <c r="S1" s="567"/>
      <c r="T1" s="719"/>
      <c r="U1" s="719"/>
      <c r="V1" s="719"/>
      <c r="W1" s="719"/>
      <c r="X1" s="1464"/>
      <c r="Y1" s="719"/>
      <c r="Z1" s="719"/>
      <c r="AA1" s="719"/>
      <c r="AB1" s="719"/>
      <c r="AC1" s="719"/>
      <c r="AD1" s="756"/>
      <c r="AE1" s="756"/>
      <c r="AF1" s="756"/>
      <c r="AG1" s="756"/>
      <c r="AH1" s="756"/>
      <c r="AI1" s="756"/>
      <c r="AJ1" s="756"/>
      <c r="AK1" s="756"/>
    </row>
    <row r="2" spans="1:38" ht="16">
      <c r="A2" s="565"/>
      <c r="B2" s="236"/>
      <c r="C2" s="52"/>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40"/>
      <c r="AE2" s="40"/>
      <c r="AF2" s="40"/>
      <c r="AG2" s="40"/>
      <c r="AH2" s="40"/>
      <c r="AI2" s="40"/>
      <c r="AJ2" s="40"/>
      <c r="AK2" s="40"/>
      <c r="AL2" s="18"/>
    </row>
    <row r="3" spans="1:38" ht="26.25" customHeight="1">
      <c r="A3" s="565"/>
      <c r="B3" s="236"/>
      <c r="C3" s="1504" t="s">
        <v>809</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40"/>
      <c r="AE3" s="40"/>
      <c r="AF3" s="40"/>
      <c r="AG3" s="40"/>
      <c r="AH3" s="40"/>
      <c r="AI3" s="40"/>
      <c r="AJ3" s="40"/>
      <c r="AK3" s="40"/>
      <c r="AL3" s="18"/>
    </row>
    <row r="4" spans="1:38" ht="26.25" customHeight="1">
      <c r="A4" s="565"/>
      <c r="B4" s="236"/>
      <c r="C4" s="2132" t="s">
        <v>551</v>
      </c>
      <c r="D4" s="2133"/>
      <c r="E4" s="2136" t="s">
        <v>349</v>
      </c>
      <c r="F4" s="2137"/>
      <c r="G4" s="2137"/>
      <c r="H4" s="2137"/>
      <c r="I4" s="2137"/>
      <c r="J4" s="2137"/>
      <c r="K4" s="108"/>
      <c r="L4" s="108"/>
      <c r="M4" s="108"/>
      <c r="N4" s="108"/>
      <c r="O4" s="108"/>
      <c r="P4" s="108"/>
      <c r="Q4" s="108"/>
      <c r="R4" s="108"/>
      <c r="S4" s="108"/>
      <c r="T4" s="108"/>
      <c r="U4" s="108"/>
      <c r="V4" s="108"/>
      <c r="W4" s="108"/>
      <c r="X4" s="108"/>
      <c r="Y4" s="108"/>
      <c r="Z4" s="108"/>
      <c r="AA4" s="108"/>
      <c r="AB4" s="108"/>
      <c r="AC4" s="108"/>
      <c r="AD4" s="40"/>
      <c r="AE4" s="40"/>
      <c r="AF4" s="40"/>
      <c r="AG4" s="40"/>
      <c r="AH4" s="40"/>
      <c r="AI4" s="40"/>
      <c r="AJ4" s="40"/>
      <c r="AK4" s="40"/>
      <c r="AL4" s="18"/>
    </row>
    <row r="5" spans="1:38" ht="122.25" customHeight="1">
      <c r="A5" s="565"/>
      <c r="B5" s="236"/>
      <c r="C5" s="2134" t="s">
        <v>810</v>
      </c>
      <c r="D5" s="2135"/>
      <c r="E5" s="2138" t="s">
        <v>811</v>
      </c>
      <c r="F5" s="2138"/>
      <c r="G5" s="2138"/>
      <c r="H5" s="2138"/>
      <c r="I5" s="2138"/>
      <c r="J5" s="2138"/>
      <c r="K5" s="108"/>
      <c r="L5" s="108"/>
      <c r="M5" s="108"/>
      <c r="N5" s="108"/>
      <c r="O5" s="108"/>
      <c r="P5" s="108"/>
      <c r="Q5" s="108"/>
      <c r="R5" s="108"/>
      <c r="S5" s="108"/>
      <c r="T5" s="108"/>
      <c r="U5" s="108"/>
      <c r="V5" s="108"/>
      <c r="W5" s="108"/>
      <c r="X5" s="108"/>
      <c r="Y5" s="108"/>
      <c r="Z5" s="108"/>
      <c r="AA5" s="108"/>
      <c r="AB5" s="108"/>
      <c r="AC5" s="108"/>
      <c r="AD5" s="40"/>
      <c r="AE5" s="40"/>
      <c r="AF5" s="40"/>
      <c r="AG5" s="40"/>
      <c r="AH5" s="40"/>
      <c r="AI5" s="40"/>
      <c r="AJ5" s="40"/>
      <c r="AK5" s="40"/>
      <c r="AL5" s="18"/>
    </row>
    <row r="6" spans="1:38" ht="123" customHeight="1">
      <c r="A6" s="565"/>
      <c r="B6" s="236"/>
      <c r="C6" s="2142" t="s">
        <v>812</v>
      </c>
      <c r="D6" s="2143"/>
      <c r="E6" s="2138" t="s">
        <v>813</v>
      </c>
      <c r="F6" s="2138"/>
      <c r="G6" s="2138"/>
      <c r="H6" s="2138"/>
      <c r="I6" s="2138"/>
      <c r="J6" s="2138"/>
      <c r="K6" s="108"/>
      <c r="L6" s="108"/>
      <c r="M6" s="108"/>
      <c r="N6" s="108"/>
      <c r="O6" s="108"/>
      <c r="P6" s="108"/>
      <c r="Q6" s="108"/>
      <c r="R6" s="108"/>
      <c r="S6" s="108"/>
      <c r="T6" s="108"/>
      <c r="U6" s="108"/>
      <c r="V6" s="108"/>
      <c r="W6" s="108"/>
      <c r="X6" s="108"/>
      <c r="Y6" s="108"/>
      <c r="Z6" s="108"/>
      <c r="AA6" s="108"/>
      <c r="AB6" s="108"/>
      <c r="AC6" s="108"/>
      <c r="AD6" s="40"/>
      <c r="AE6" s="40"/>
      <c r="AF6" s="40"/>
      <c r="AG6" s="40"/>
      <c r="AH6" s="40"/>
      <c r="AI6" s="40"/>
      <c r="AJ6" s="40"/>
      <c r="AK6" s="40"/>
      <c r="AL6" s="18"/>
    </row>
    <row r="7" spans="1:38" ht="121.5" customHeight="1">
      <c r="A7" s="565"/>
      <c r="B7" s="236"/>
      <c r="C7" s="2142" t="s">
        <v>814</v>
      </c>
      <c r="D7" s="2143"/>
      <c r="E7" s="2138" t="s">
        <v>815</v>
      </c>
      <c r="F7" s="2138"/>
      <c r="G7" s="2138"/>
      <c r="H7" s="2138"/>
      <c r="I7" s="2138"/>
      <c r="J7" s="2138"/>
      <c r="K7" s="108"/>
      <c r="L7" s="108"/>
      <c r="M7" s="108"/>
      <c r="N7" s="108"/>
      <c r="O7" s="108"/>
      <c r="P7" s="108"/>
      <c r="Q7" s="108"/>
      <c r="R7" s="108"/>
      <c r="S7" s="108"/>
      <c r="T7" s="108"/>
      <c r="U7" s="108"/>
      <c r="V7" s="108"/>
      <c r="W7" s="108"/>
      <c r="X7" s="108"/>
      <c r="Y7" s="108"/>
      <c r="Z7" s="108"/>
      <c r="AA7" s="108"/>
      <c r="AB7" s="108"/>
      <c r="AC7" s="108"/>
      <c r="AD7" s="40"/>
      <c r="AE7" s="40"/>
      <c r="AF7" s="40"/>
      <c r="AG7" s="40"/>
      <c r="AH7" s="40"/>
      <c r="AI7" s="40"/>
      <c r="AJ7" s="40"/>
      <c r="AK7" s="40"/>
      <c r="AL7" s="18"/>
    </row>
    <row r="8" spans="1:38" ht="106.5" customHeight="1">
      <c r="A8" s="565"/>
      <c r="B8" s="236"/>
      <c r="C8" s="2142" t="s">
        <v>816</v>
      </c>
      <c r="D8" s="2143"/>
      <c r="E8" s="2138" t="s">
        <v>817</v>
      </c>
      <c r="F8" s="2138"/>
      <c r="G8" s="2138"/>
      <c r="H8" s="2138"/>
      <c r="I8" s="2138"/>
      <c r="J8" s="2138"/>
      <c r="K8" s="108"/>
      <c r="L8" s="108"/>
      <c r="M8" s="108"/>
      <c r="N8" s="108"/>
      <c r="O8" s="108"/>
      <c r="P8" s="108"/>
      <c r="Q8" s="108"/>
      <c r="R8" s="108"/>
      <c r="S8" s="108"/>
      <c r="T8" s="108"/>
      <c r="U8" s="108"/>
      <c r="V8" s="108"/>
      <c r="W8" s="108"/>
      <c r="X8" s="108"/>
      <c r="Y8" s="108"/>
      <c r="Z8" s="108"/>
      <c r="AA8" s="108"/>
      <c r="AB8" s="108"/>
      <c r="AC8" s="108"/>
      <c r="AD8" s="40"/>
      <c r="AE8" s="40"/>
      <c r="AF8" s="40"/>
      <c r="AG8" s="40"/>
      <c r="AH8" s="40"/>
      <c r="AI8" s="40"/>
      <c r="AJ8" s="40"/>
      <c r="AK8" s="40"/>
      <c r="AL8" s="18"/>
    </row>
    <row r="9" spans="1:38" ht="111.75" customHeight="1">
      <c r="A9" s="565"/>
      <c r="B9" s="236"/>
      <c r="C9" s="2144" t="s">
        <v>818</v>
      </c>
      <c r="D9" s="2145"/>
      <c r="E9" s="2138" t="s">
        <v>819</v>
      </c>
      <c r="F9" s="2138"/>
      <c r="G9" s="2138"/>
      <c r="H9" s="2138"/>
      <c r="I9" s="2138"/>
      <c r="J9" s="2138"/>
      <c r="K9" s="108"/>
      <c r="L9" s="108"/>
      <c r="M9" s="108"/>
      <c r="N9" s="108"/>
      <c r="O9" s="108"/>
      <c r="P9" s="108"/>
      <c r="Q9" s="108"/>
      <c r="R9" s="108"/>
      <c r="S9" s="108"/>
      <c r="T9" s="108"/>
      <c r="U9" s="108"/>
      <c r="V9" s="108"/>
      <c r="W9" s="108"/>
      <c r="X9" s="108"/>
      <c r="Y9" s="108"/>
      <c r="Z9" s="108"/>
      <c r="AA9" s="108"/>
      <c r="AB9" s="108"/>
      <c r="AC9" s="108"/>
      <c r="AD9" s="40"/>
      <c r="AE9" s="40"/>
      <c r="AF9" s="40"/>
      <c r="AG9" s="40"/>
      <c r="AH9" s="40"/>
      <c r="AI9" s="40"/>
      <c r="AJ9" s="40"/>
      <c r="AK9" s="40"/>
      <c r="AL9" s="18"/>
    </row>
    <row r="10" spans="1:38" ht="83.25" customHeight="1">
      <c r="A10" s="565"/>
      <c r="B10" s="236"/>
      <c r="C10" s="2142" t="s">
        <v>820</v>
      </c>
      <c r="D10" s="2143"/>
      <c r="E10" s="2138" t="s">
        <v>821</v>
      </c>
      <c r="F10" s="2138"/>
      <c r="G10" s="2138"/>
      <c r="H10" s="2138"/>
      <c r="I10" s="2138"/>
      <c r="J10" s="2138"/>
      <c r="K10" s="108"/>
      <c r="L10" s="108"/>
      <c r="M10" s="108"/>
      <c r="N10" s="108"/>
      <c r="O10" s="108"/>
      <c r="P10" s="108"/>
      <c r="Q10" s="108"/>
      <c r="R10" s="108"/>
      <c r="S10" s="108"/>
      <c r="T10" s="108"/>
      <c r="U10" s="108"/>
      <c r="V10" s="108"/>
      <c r="W10" s="108"/>
      <c r="X10" s="108"/>
      <c r="Y10" s="108"/>
      <c r="Z10" s="108"/>
      <c r="AA10" s="108"/>
      <c r="AB10" s="108"/>
      <c r="AC10" s="108"/>
      <c r="AD10" s="40"/>
      <c r="AE10" s="40"/>
      <c r="AF10" s="40"/>
      <c r="AG10" s="40"/>
      <c r="AH10" s="40"/>
      <c r="AI10" s="40"/>
      <c r="AJ10" s="40"/>
      <c r="AK10" s="40"/>
      <c r="AL10" s="18"/>
    </row>
    <row r="11" spans="1:38" ht="25.5" customHeight="1">
      <c r="A11" s="1162"/>
      <c r="B11" s="236"/>
      <c r="C11" s="1505"/>
      <c r="D11" s="1465"/>
      <c r="E11" s="1465"/>
      <c r="F11" s="1465"/>
      <c r="G11" s="1465"/>
      <c r="H11" s="719"/>
      <c r="I11" s="719"/>
      <c r="J11" s="719"/>
      <c r="K11" s="108"/>
      <c r="L11" s="108"/>
      <c r="M11" s="108"/>
      <c r="N11" s="108"/>
      <c r="O11" s="108"/>
      <c r="P11" s="108"/>
      <c r="Q11" s="108"/>
      <c r="R11" s="108"/>
      <c r="S11" s="108"/>
      <c r="T11" s="108"/>
      <c r="U11" s="108"/>
      <c r="V11" s="108"/>
      <c r="W11" s="108"/>
      <c r="X11" s="108"/>
      <c r="Y11" s="108"/>
      <c r="Z11" s="108"/>
      <c r="AA11" s="108"/>
      <c r="AB11" s="108"/>
      <c r="AC11" s="108"/>
      <c r="AD11" s="40"/>
      <c r="AE11" s="40"/>
      <c r="AF11" s="40"/>
      <c r="AG11" s="40"/>
      <c r="AH11" s="40"/>
      <c r="AI11" s="40"/>
      <c r="AJ11" s="40"/>
      <c r="AK11" s="40"/>
      <c r="AL11" s="18"/>
    </row>
    <row r="12" spans="1:38" ht="26.25" customHeight="1">
      <c r="A12" s="1235"/>
      <c r="B12" s="236"/>
      <c r="C12" s="2141" t="s">
        <v>822</v>
      </c>
      <c r="D12" s="1963"/>
      <c r="E12" s="1963"/>
      <c r="F12" s="1963"/>
      <c r="G12" s="1963"/>
      <c r="H12" s="1963"/>
      <c r="I12" s="1963"/>
      <c r="J12" s="1963"/>
      <c r="K12" s="108"/>
      <c r="L12" s="108"/>
      <c r="M12" s="108"/>
      <c r="N12" s="108"/>
      <c r="O12" s="108"/>
      <c r="P12" s="108"/>
      <c r="Q12" s="108"/>
      <c r="R12" s="108"/>
      <c r="S12" s="108"/>
      <c r="T12" s="108"/>
      <c r="U12" s="108"/>
      <c r="V12" s="108"/>
      <c r="W12" s="108"/>
      <c r="X12" s="108"/>
      <c r="Y12" s="108"/>
      <c r="Z12" s="108"/>
      <c r="AA12" s="108"/>
      <c r="AB12" s="108"/>
      <c r="AC12" s="108"/>
      <c r="AD12" s="40"/>
      <c r="AE12" s="40"/>
      <c r="AF12" s="40"/>
      <c r="AG12" s="40"/>
      <c r="AH12" s="40"/>
      <c r="AI12" s="40"/>
      <c r="AJ12" s="40"/>
      <c r="AK12" s="40"/>
      <c r="AL12" s="18"/>
    </row>
    <row r="13" spans="1:38" ht="98.25" customHeight="1">
      <c r="A13" s="1235"/>
      <c r="B13" s="236"/>
      <c r="C13" s="2139" t="s">
        <v>823</v>
      </c>
      <c r="D13" s="2139"/>
      <c r="E13" s="2139"/>
      <c r="F13" s="2139"/>
      <c r="G13" s="2139"/>
      <c r="H13" s="2139"/>
      <c r="I13" s="2139"/>
      <c r="J13" s="2140"/>
      <c r="K13" s="108"/>
      <c r="L13" s="108"/>
      <c r="M13" s="108"/>
      <c r="N13" s="108"/>
      <c r="O13" s="108"/>
      <c r="P13" s="108"/>
      <c r="Q13" s="108"/>
      <c r="R13" s="108"/>
      <c r="S13" s="108"/>
      <c r="T13" s="108"/>
      <c r="U13" s="108"/>
      <c r="V13" s="108"/>
      <c r="W13" s="108"/>
      <c r="X13" s="1466"/>
      <c r="Y13" s="1466"/>
      <c r="Z13" s="108"/>
      <c r="AA13" s="108"/>
      <c r="AB13" s="108"/>
      <c r="AC13" s="108"/>
      <c r="AD13" s="40"/>
      <c r="AE13" s="40"/>
      <c r="AF13" s="40"/>
      <c r="AG13" s="40"/>
      <c r="AH13" s="40"/>
      <c r="AI13" s="40"/>
      <c r="AJ13" s="40"/>
      <c r="AK13" s="40"/>
      <c r="AL13" s="18"/>
    </row>
    <row r="14" spans="1:38" ht="19.5" customHeight="1">
      <c r="A14" s="1235"/>
      <c r="B14" s="236"/>
      <c r="C14" s="1506" t="s">
        <v>50</v>
      </c>
      <c r="D14" s="2118">
        <v>2021</v>
      </c>
      <c r="E14" s="1723"/>
      <c r="F14" s="1723"/>
      <c r="G14" s="1723"/>
      <c r="H14" s="1723"/>
      <c r="I14" s="2119"/>
      <c r="J14" s="2118">
        <v>2022</v>
      </c>
      <c r="K14" s="1723"/>
      <c r="L14" s="1723"/>
      <c r="M14" s="1723"/>
      <c r="N14" s="1723"/>
      <c r="O14" s="1723"/>
      <c r="P14" s="1723"/>
      <c r="Q14" s="2119"/>
      <c r="R14" s="2118">
        <v>2023</v>
      </c>
      <c r="S14" s="1723"/>
      <c r="T14" s="1723"/>
      <c r="U14" s="1723"/>
      <c r="V14" s="1723"/>
      <c r="W14" s="2119"/>
      <c r="X14" s="2118" t="s">
        <v>824</v>
      </c>
      <c r="Y14" s="1723"/>
      <c r="Z14" s="1723"/>
      <c r="AA14" s="1723"/>
      <c r="AB14" s="1723"/>
      <c r="AC14" s="2119"/>
      <c r="AD14" s="1466"/>
      <c r="AE14" s="1467" t="s">
        <v>50</v>
      </c>
      <c r="AF14" s="18"/>
    </row>
    <row r="15" spans="1:38" ht="15.75" customHeight="1">
      <c r="A15" s="1235"/>
      <c r="B15" s="236"/>
      <c r="C15" s="481" t="s">
        <v>50</v>
      </c>
      <c r="D15" s="1635" t="s">
        <v>311</v>
      </c>
      <c r="E15" s="1635"/>
      <c r="F15" s="1635" t="s">
        <v>312</v>
      </c>
      <c r="G15" s="1635"/>
      <c r="H15" s="2124" t="s">
        <v>53</v>
      </c>
      <c r="I15" s="2124"/>
      <c r="J15" s="1635" t="s">
        <v>311</v>
      </c>
      <c r="K15" s="1635"/>
      <c r="L15" s="1635" t="s">
        <v>312</v>
      </c>
      <c r="M15" s="1635"/>
      <c r="N15" s="1635" t="s">
        <v>313</v>
      </c>
      <c r="O15" s="1635"/>
      <c r="P15" s="2124" t="s">
        <v>53</v>
      </c>
      <c r="Q15" s="2124"/>
      <c r="R15" s="1635" t="s">
        <v>311</v>
      </c>
      <c r="S15" s="1635"/>
      <c r="T15" s="1635" t="s">
        <v>313</v>
      </c>
      <c r="U15" s="1635"/>
      <c r="V15" s="2124" t="s">
        <v>53</v>
      </c>
      <c r="W15" s="2124"/>
      <c r="X15" s="1635" t="s">
        <v>311</v>
      </c>
      <c r="Y15" s="1635"/>
      <c r="Z15" s="1635" t="s">
        <v>313</v>
      </c>
      <c r="AA15" s="1635"/>
      <c r="AB15" s="2124" t="s">
        <v>53</v>
      </c>
      <c r="AC15" s="2124"/>
      <c r="AD15" s="1466"/>
      <c r="AE15" s="1467" t="s">
        <v>50</v>
      </c>
      <c r="AF15" s="18"/>
    </row>
    <row r="16" spans="1:38" ht="18" customHeight="1">
      <c r="A16" s="1235"/>
      <c r="B16" s="236"/>
      <c r="C16" s="481" t="s">
        <v>50</v>
      </c>
      <c r="D16" s="635" t="s">
        <v>825</v>
      </c>
      <c r="E16" s="635" t="s">
        <v>826</v>
      </c>
      <c r="F16" s="635" t="s">
        <v>825</v>
      </c>
      <c r="G16" s="635" t="s">
        <v>826</v>
      </c>
      <c r="H16" s="1221" t="s">
        <v>825</v>
      </c>
      <c r="I16" s="1221" t="s">
        <v>826</v>
      </c>
      <c r="J16" s="635" t="s">
        <v>825</v>
      </c>
      <c r="K16" s="635" t="s">
        <v>826</v>
      </c>
      <c r="L16" s="635" t="s">
        <v>825</v>
      </c>
      <c r="M16" s="635" t="s">
        <v>826</v>
      </c>
      <c r="N16" s="635" t="s">
        <v>825</v>
      </c>
      <c r="O16" s="635" t="s">
        <v>826</v>
      </c>
      <c r="P16" s="1221" t="s">
        <v>825</v>
      </c>
      <c r="Q16" s="1221" t="s">
        <v>826</v>
      </c>
      <c r="R16" s="635" t="s">
        <v>825</v>
      </c>
      <c r="S16" s="635" t="s">
        <v>826</v>
      </c>
      <c r="T16" s="635" t="s">
        <v>825</v>
      </c>
      <c r="U16" s="635" t="s">
        <v>826</v>
      </c>
      <c r="V16" s="1221" t="s">
        <v>825</v>
      </c>
      <c r="W16" s="1221" t="s">
        <v>826</v>
      </c>
      <c r="X16" s="635" t="s">
        <v>825</v>
      </c>
      <c r="Y16" s="635" t="s">
        <v>826</v>
      </c>
      <c r="Z16" s="635" t="s">
        <v>825</v>
      </c>
      <c r="AA16" s="635" t="s">
        <v>826</v>
      </c>
      <c r="AB16" s="1221" t="s">
        <v>825</v>
      </c>
      <c r="AC16" s="1221" t="s">
        <v>826</v>
      </c>
      <c r="AD16" s="1466"/>
      <c r="AE16" s="1467" t="s">
        <v>50</v>
      </c>
      <c r="AF16" s="18"/>
    </row>
    <row r="17" spans="1:39" ht="22.5" customHeight="1">
      <c r="A17" s="1235"/>
      <c r="B17" s="236"/>
      <c r="C17" s="477" t="s">
        <v>827</v>
      </c>
      <c r="D17" s="477"/>
      <c r="E17" s="477"/>
      <c r="F17" s="477"/>
      <c r="G17" s="477"/>
      <c r="H17" s="1519"/>
      <c r="I17" s="1519"/>
      <c r="J17" s="477"/>
      <c r="K17" s="477"/>
      <c r="L17" s="477"/>
      <c r="M17" s="477"/>
      <c r="N17" s="477"/>
      <c r="O17" s="477"/>
      <c r="P17" s="1519"/>
      <c r="Q17" s="1519"/>
      <c r="R17" s="477"/>
      <c r="S17" s="477"/>
      <c r="T17" s="477"/>
      <c r="U17" s="477"/>
      <c r="V17" s="1519"/>
      <c r="W17" s="1519"/>
      <c r="X17" s="477"/>
      <c r="Y17" s="477"/>
      <c r="Z17" s="477"/>
      <c r="AA17" s="477"/>
      <c r="AB17" s="1519"/>
      <c r="AC17" s="1519"/>
      <c r="AD17" s="1468"/>
      <c r="AE17" s="1469"/>
      <c r="AF17" s="18"/>
    </row>
    <row r="18" spans="1:39" s="79" customFormat="1" ht="21.75" customHeight="1">
      <c r="A18" s="1517"/>
      <c r="B18" s="947"/>
      <c r="C18" s="644" t="s">
        <v>828</v>
      </c>
      <c r="D18" s="583">
        <v>1607</v>
      </c>
      <c r="E18" s="583">
        <v>2759</v>
      </c>
      <c r="F18" s="583">
        <v>0</v>
      </c>
      <c r="G18" s="583">
        <v>561</v>
      </c>
      <c r="H18" s="584">
        <v>1607</v>
      </c>
      <c r="I18" s="584">
        <v>3320</v>
      </c>
      <c r="J18" s="583">
        <v>1636</v>
      </c>
      <c r="K18" s="583">
        <v>2895</v>
      </c>
      <c r="L18" s="583">
        <v>0</v>
      </c>
      <c r="M18" s="583">
        <v>0</v>
      </c>
      <c r="N18" s="583">
        <v>0</v>
      </c>
      <c r="O18" s="583">
        <v>2</v>
      </c>
      <c r="P18" s="584">
        <v>1636</v>
      </c>
      <c r="Q18" s="584">
        <v>2897</v>
      </c>
      <c r="R18" s="583">
        <v>1250</v>
      </c>
      <c r="S18" s="583">
        <v>48</v>
      </c>
      <c r="T18" s="583">
        <v>0</v>
      </c>
      <c r="U18" s="583">
        <v>0</v>
      </c>
      <c r="V18" s="584">
        <v>1250</v>
      </c>
      <c r="W18" s="584">
        <v>48</v>
      </c>
      <c r="X18" s="583">
        <v>1534.91</v>
      </c>
      <c r="Y18" s="583">
        <v>0</v>
      </c>
      <c r="Z18" s="583">
        <v>0</v>
      </c>
      <c r="AA18" s="583">
        <v>0</v>
      </c>
      <c r="AB18" s="584">
        <f t="shared" ref="AB18:AC20" si="0">X18+Z18</f>
        <v>1534.91</v>
      </c>
      <c r="AC18" s="584">
        <f t="shared" si="0"/>
        <v>0</v>
      </c>
      <c r="AD18" s="536" t="s">
        <v>829</v>
      </c>
      <c r="AE18" s="30" t="s">
        <v>50</v>
      </c>
      <c r="AF18" s="78"/>
    </row>
    <row r="19" spans="1:39" s="79" customFormat="1" ht="21.75" customHeight="1">
      <c r="A19" s="1517"/>
      <c r="B19" s="947"/>
      <c r="C19" s="643" t="s">
        <v>830</v>
      </c>
      <c r="D19" s="1358">
        <v>0</v>
      </c>
      <c r="E19" s="1358">
        <v>1533</v>
      </c>
      <c r="F19" s="1358">
        <v>0</v>
      </c>
      <c r="G19" s="1358">
        <v>13</v>
      </c>
      <c r="H19" s="1150">
        <v>0</v>
      </c>
      <c r="I19" s="1150">
        <v>1546</v>
      </c>
      <c r="J19" s="1358">
        <v>0</v>
      </c>
      <c r="K19" s="1358">
        <v>1546</v>
      </c>
      <c r="L19" s="1358">
        <v>0</v>
      </c>
      <c r="M19" s="1358">
        <v>0</v>
      </c>
      <c r="N19" s="1358">
        <v>0</v>
      </c>
      <c r="O19" s="1358">
        <v>0</v>
      </c>
      <c r="P19" s="1150">
        <v>0</v>
      </c>
      <c r="Q19" s="1150">
        <v>1546</v>
      </c>
      <c r="R19" s="1358">
        <v>0</v>
      </c>
      <c r="S19" s="1358">
        <v>1373</v>
      </c>
      <c r="T19" s="1358">
        <v>0</v>
      </c>
      <c r="U19" s="1358">
        <v>0</v>
      </c>
      <c r="V19" s="1150">
        <v>0</v>
      </c>
      <c r="W19" s="1150">
        <v>1373</v>
      </c>
      <c r="X19" s="1358">
        <v>0</v>
      </c>
      <c r="Y19" s="1358">
        <v>233.58</v>
      </c>
      <c r="Z19" s="1358">
        <v>0</v>
      </c>
      <c r="AA19" s="1358">
        <v>2.1</v>
      </c>
      <c r="AB19" s="677">
        <f t="shared" si="0"/>
        <v>0</v>
      </c>
      <c r="AC19" s="1150">
        <f t="shared" si="0"/>
        <v>235.68</v>
      </c>
      <c r="AD19" s="537"/>
      <c r="AE19" s="30" t="s">
        <v>50</v>
      </c>
      <c r="AF19" s="78"/>
    </row>
    <row r="20" spans="1:39" s="79" customFormat="1" ht="21.75" customHeight="1">
      <c r="A20" s="1517"/>
      <c r="B20" s="947"/>
      <c r="C20" s="205" t="s">
        <v>831</v>
      </c>
      <c r="D20" s="589">
        <v>0</v>
      </c>
      <c r="E20" s="589">
        <v>594</v>
      </c>
      <c r="F20" s="589">
        <v>0</v>
      </c>
      <c r="G20" s="589">
        <v>0</v>
      </c>
      <c r="H20" s="677">
        <v>0</v>
      </c>
      <c r="I20" s="677">
        <v>595</v>
      </c>
      <c r="J20" s="589">
        <v>0</v>
      </c>
      <c r="K20" s="589">
        <v>549</v>
      </c>
      <c r="L20" s="589">
        <v>0</v>
      </c>
      <c r="M20" s="589">
        <v>0</v>
      </c>
      <c r="N20" s="589">
        <v>0</v>
      </c>
      <c r="O20" s="589">
        <v>3</v>
      </c>
      <c r="P20" s="677">
        <v>0</v>
      </c>
      <c r="Q20" s="677">
        <v>556</v>
      </c>
      <c r="R20" s="589">
        <v>0</v>
      </c>
      <c r="S20" s="589">
        <v>3028</v>
      </c>
      <c r="T20" s="589">
        <v>9</v>
      </c>
      <c r="U20" s="589">
        <v>0</v>
      </c>
      <c r="V20" s="677">
        <v>9</v>
      </c>
      <c r="W20" s="677">
        <v>3028</v>
      </c>
      <c r="X20" s="589">
        <v>0.01</v>
      </c>
      <c r="Y20" s="589">
        <v>5605.62</v>
      </c>
      <c r="Z20" s="589">
        <v>0</v>
      </c>
      <c r="AA20" s="589">
        <v>28.87</v>
      </c>
      <c r="AB20" s="677">
        <f t="shared" si="0"/>
        <v>0.01</v>
      </c>
      <c r="AC20" s="677">
        <f t="shared" si="0"/>
        <v>5634.49</v>
      </c>
      <c r="AD20" s="537"/>
      <c r="AE20" s="30" t="s">
        <v>50</v>
      </c>
      <c r="AF20" s="78"/>
    </row>
    <row r="21" spans="1:39" s="79" customFormat="1" ht="21.75" customHeight="1">
      <c r="A21" s="1517"/>
      <c r="B21" s="947"/>
      <c r="C21" s="204" t="s">
        <v>832</v>
      </c>
      <c r="D21" s="584">
        <v>1607</v>
      </c>
      <c r="E21" s="584">
        <v>4886</v>
      </c>
      <c r="F21" s="584">
        <v>0</v>
      </c>
      <c r="G21" s="584">
        <v>574</v>
      </c>
      <c r="H21" s="584">
        <v>1607</v>
      </c>
      <c r="I21" s="584">
        <v>5460</v>
      </c>
      <c r="J21" s="584">
        <v>1636</v>
      </c>
      <c r="K21" s="584">
        <v>4990</v>
      </c>
      <c r="L21" s="584">
        <v>0</v>
      </c>
      <c r="M21" s="584">
        <v>0</v>
      </c>
      <c r="N21" s="584">
        <v>0</v>
      </c>
      <c r="O21" s="584">
        <v>5</v>
      </c>
      <c r="P21" s="584">
        <v>1636</v>
      </c>
      <c r="Q21" s="584">
        <v>4995</v>
      </c>
      <c r="R21" s="584">
        <v>1250</v>
      </c>
      <c r="S21" s="584">
        <v>4449</v>
      </c>
      <c r="T21" s="584">
        <v>10</v>
      </c>
      <c r="U21" s="584">
        <v>0</v>
      </c>
      <c r="V21" s="584">
        <v>1260</v>
      </c>
      <c r="W21" s="584">
        <v>4449</v>
      </c>
      <c r="X21" s="584">
        <f>X18+X19+X20</f>
        <v>1534.92</v>
      </c>
      <c r="Y21" s="584">
        <f>Y18+Y19+Y20</f>
        <v>5839.2</v>
      </c>
      <c r="Z21" s="584">
        <f>Z18+Z19+Z20</f>
        <v>0</v>
      </c>
      <c r="AA21" s="584">
        <f>AA18+AA19+AA20</f>
        <v>30.970000000000002</v>
      </c>
      <c r="AB21" s="584">
        <f>AB18+AB19+AB20</f>
        <v>1534.92</v>
      </c>
      <c r="AC21" s="584">
        <f>AC19+AC20+AC18</f>
        <v>5870.17</v>
      </c>
      <c r="AD21" s="537" t="s">
        <v>833</v>
      </c>
      <c r="AE21" s="30" t="s">
        <v>50</v>
      </c>
      <c r="AF21" s="78"/>
    </row>
    <row r="22" spans="1:39" ht="22.5" customHeight="1">
      <c r="A22" s="1235"/>
      <c r="B22" s="236"/>
      <c r="C22" s="477" t="s">
        <v>834</v>
      </c>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1470"/>
      <c r="AC22" s="1470"/>
      <c r="AD22" s="537"/>
      <c r="AE22" s="1469"/>
      <c r="AF22" s="18"/>
    </row>
    <row r="23" spans="1:39" s="79" customFormat="1" ht="23.25" customHeight="1">
      <c r="A23" s="1517"/>
      <c r="B23" s="947"/>
      <c r="C23" s="644" t="s">
        <v>828</v>
      </c>
      <c r="D23" s="583">
        <v>15551</v>
      </c>
      <c r="E23" s="583">
        <v>73</v>
      </c>
      <c r="F23" s="583">
        <v>0</v>
      </c>
      <c r="G23" s="583">
        <v>0</v>
      </c>
      <c r="H23" s="584">
        <v>15551</v>
      </c>
      <c r="I23" s="584">
        <v>73</v>
      </c>
      <c r="J23" s="583">
        <v>29624</v>
      </c>
      <c r="K23" s="583">
        <v>73</v>
      </c>
      <c r="L23" s="583">
        <v>0</v>
      </c>
      <c r="M23" s="583">
        <v>0</v>
      </c>
      <c r="N23" s="583">
        <v>0</v>
      </c>
      <c r="O23" s="583">
        <v>0</v>
      </c>
      <c r="P23" s="584">
        <v>29624</v>
      </c>
      <c r="Q23" s="584">
        <v>73</v>
      </c>
      <c r="R23" s="583">
        <v>2546</v>
      </c>
      <c r="S23" s="583">
        <v>16</v>
      </c>
      <c r="T23" s="583">
        <v>0</v>
      </c>
      <c r="U23" s="583">
        <v>0</v>
      </c>
      <c r="V23" s="584">
        <v>2546</v>
      </c>
      <c r="W23" s="584">
        <v>16</v>
      </c>
      <c r="X23" s="583">
        <v>26327.83</v>
      </c>
      <c r="Y23" s="583">
        <v>11524.03</v>
      </c>
      <c r="Z23" s="583">
        <v>0</v>
      </c>
      <c r="AA23" s="583">
        <v>0</v>
      </c>
      <c r="AB23" s="584">
        <v>26327.83</v>
      </c>
      <c r="AC23" s="584">
        <v>11524.03</v>
      </c>
      <c r="AD23" s="537"/>
      <c r="AE23" s="30" t="s">
        <v>50</v>
      </c>
      <c r="AF23" s="78"/>
    </row>
    <row r="24" spans="1:39" s="79" customFormat="1" ht="23.25" customHeight="1">
      <c r="A24" s="1517"/>
      <c r="B24" s="947"/>
      <c r="C24" s="205" t="s">
        <v>830</v>
      </c>
      <c r="D24" s="589">
        <v>0</v>
      </c>
      <c r="E24" s="589">
        <v>41715</v>
      </c>
      <c r="F24" s="589">
        <v>0</v>
      </c>
      <c r="G24" s="589">
        <v>140</v>
      </c>
      <c r="H24" s="677">
        <v>0</v>
      </c>
      <c r="I24" s="677">
        <v>41855</v>
      </c>
      <c r="J24" s="589">
        <v>0</v>
      </c>
      <c r="K24" s="589">
        <v>40458</v>
      </c>
      <c r="L24" s="589">
        <v>0</v>
      </c>
      <c r="M24" s="589">
        <v>0</v>
      </c>
      <c r="N24" s="589">
        <v>0</v>
      </c>
      <c r="O24" s="589">
        <v>0</v>
      </c>
      <c r="P24" s="677">
        <v>0</v>
      </c>
      <c r="Q24" s="677">
        <v>40458</v>
      </c>
      <c r="R24" s="589">
        <v>0</v>
      </c>
      <c r="S24" s="589">
        <v>65655</v>
      </c>
      <c r="T24" s="589">
        <v>12</v>
      </c>
      <c r="U24" s="589">
        <v>0</v>
      </c>
      <c r="V24" s="677">
        <v>12</v>
      </c>
      <c r="W24" s="677">
        <v>65655</v>
      </c>
      <c r="X24" s="589">
        <v>5.0599999999999996</v>
      </c>
      <c r="Y24" s="745">
        <v>72525.2</v>
      </c>
      <c r="Z24" s="589">
        <v>0</v>
      </c>
      <c r="AA24" s="589">
        <v>55.15</v>
      </c>
      <c r="AB24" s="677">
        <v>5.0599999999999996</v>
      </c>
      <c r="AC24" s="677">
        <v>72580.350000000006</v>
      </c>
      <c r="AD24" s="537"/>
      <c r="AE24" s="30" t="s">
        <v>50</v>
      </c>
      <c r="AF24" s="78"/>
    </row>
    <row r="25" spans="1:39" s="79" customFormat="1" ht="23.25" customHeight="1">
      <c r="A25" s="1517"/>
      <c r="B25" s="947"/>
      <c r="C25" s="644" t="s">
        <v>831</v>
      </c>
      <c r="D25" s="583">
        <v>0</v>
      </c>
      <c r="E25" s="583">
        <v>4190</v>
      </c>
      <c r="F25" s="583">
        <v>0</v>
      </c>
      <c r="G25" s="583">
        <v>0</v>
      </c>
      <c r="H25" s="584">
        <v>0</v>
      </c>
      <c r="I25" s="584">
        <v>4189</v>
      </c>
      <c r="J25" s="583">
        <v>1</v>
      </c>
      <c r="K25" s="583">
        <v>2964</v>
      </c>
      <c r="L25" s="583">
        <v>0</v>
      </c>
      <c r="M25" s="583">
        <v>0</v>
      </c>
      <c r="N25" s="583">
        <v>0</v>
      </c>
      <c r="O25" s="583">
        <v>0</v>
      </c>
      <c r="P25" s="584">
        <v>1</v>
      </c>
      <c r="Q25" s="584">
        <v>2964</v>
      </c>
      <c r="R25" s="583">
        <v>0</v>
      </c>
      <c r="S25" s="583">
        <v>11793</v>
      </c>
      <c r="T25" s="583">
        <v>30</v>
      </c>
      <c r="U25" s="583">
        <v>0</v>
      </c>
      <c r="V25" s="584">
        <v>30</v>
      </c>
      <c r="W25" s="584">
        <v>11793</v>
      </c>
      <c r="X25" s="583">
        <v>24.66</v>
      </c>
      <c r="Y25" s="583">
        <v>32209.77</v>
      </c>
      <c r="Z25" s="583">
        <v>0</v>
      </c>
      <c r="AA25" s="583">
        <v>25.35</v>
      </c>
      <c r="AB25" s="584">
        <v>24.66</v>
      </c>
      <c r="AC25" s="584">
        <v>32235.119999999999</v>
      </c>
      <c r="AD25" s="537"/>
      <c r="AE25" s="30" t="s">
        <v>50</v>
      </c>
      <c r="AF25" s="155"/>
    </row>
    <row r="26" spans="1:39" s="79" customFormat="1" ht="23.25" customHeight="1">
      <c r="A26" s="1517"/>
      <c r="B26" s="947"/>
      <c r="C26" s="207" t="s">
        <v>832</v>
      </c>
      <c r="D26" s="1150">
        <v>15551</v>
      </c>
      <c r="E26" s="1150">
        <v>45977</v>
      </c>
      <c r="F26" s="1150">
        <v>0</v>
      </c>
      <c r="G26" s="1150">
        <v>140</v>
      </c>
      <c r="H26" s="1150">
        <v>15551</v>
      </c>
      <c r="I26" s="1150">
        <v>46117</v>
      </c>
      <c r="J26" s="1150">
        <v>29625</v>
      </c>
      <c r="K26" s="1150">
        <v>43495</v>
      </c>
      <c r="L26" s="1150">
        <v>0</v>
      </c>
      <c r="M26" s="1150">
        <v>0</v>
      </c>
      <c r="N26" s="1150">
        <v>0</v>
      </c>
      <c r="O26" s="1150">
        <v>0</v>
      </c>
      <c r="P26" s="1150">
        <v>29625</v>
      </c>
      <c r="Q26" s="1150">
        <v>43495</v>
      </c>
      <c r="R26" s="1150">
        <v>2546</v>
      </c>
      <c r="S26" s="1150">
        <v>77464</v>
      </c>
      <c r="T26" s="1150">
        <v>42</v>
      </c>
      <c r="U26" s="1150">
        <v>0</v>
      </c>
      <c r="V26" s="1150">
        <v>2588</v>
      </c>
      <c r="W26" s="1150">
        <v>77464</v>
      </c>
      <c r="X26" s="1150">
        <f>X23+X24+X25</f>
        <v>26357.550000000003</v>
      </c>
      <c r="Y26" s="1150">
        <f>Y23+Y24+Y25</f>
        <v>116259</v>
      </c>
      <c r="Z26" s="1150">
        <f>Z23+Z24+Z25</f>
        <v>0</v>
      </c>
      <c r="AA26" s="1150">
        <f>AA23+AA24+AA25</f>
        <v>80.5</v>
      </c>
      <c r="AB26" s="1150">
        <f>SUM(X26,Z26)</f>
        <v>26357.550000000003</v>
      </c>
      <c r="AC26" s="1150">
        <f>SUM(Y26,AA26)</f>
        <v>116339.5</v>
      </c>
      <c r="AD26" s="537"/>
      <c r="AE26" s="154"/>
      <c r="AF26" s="78"/>
    </row>
    <row r="27" spans="1:39" s="79" customFormat="1" ht="23.25" customHeight="1">
      <c r="A27" s="1517"/>
      <c r="B27" s="947"/>
      <c r="C27" s="206" t="s">
        <v>835</v>
      </c>
      <c r="D27" s="2125">
        <v>68735</v>
      </c>
      <c r="E27" s="2125"/>
      <c r="F27" s="2125"/>
      <c r="G27" s="2125"/>
      <c r="H27" s="2125"/>
      <c r="I27" s="2125"/>
      <c r="J27" s="2125">
        <v>79751</v>
      </c>
      <c r="K27" s="2125"/>
      <c r="L27" s="2125"/>
      <c r="M27" s="2125"/>
      <c r="N27" s="2125"/>
      <c r="O27" s="2125"/>
      <c r="P27" s="2125"/>
      <c r="Q27" s="2125"/>
      <c r="R27" s="2125">
        <v>85761</v>
      </c>
      <c r="S27" s="2125"/>
      <c r="T27" s="2125"/>
      <c r="U27" s="2125"/>
      <c r="V27" s="2125"/>
      <c r="W27" s="2125"/>
      <c r="X27" s="2125">
        <f>SUM(AB26:AC26,AB21:AC21)</f>
        <v>150102.14000000001</v>
      </c>
      <c r="Y27" s="2125"/>
      <c r="Z27" s="2125"/>
      <c r="AA27" s="2125"/>
      <c r="AB27" s="2125"/>
      <c r="AC27" s="2125"/>
      <c r="AD27" s="538"/>
      <c r="AE27" s="30" t="s">
        <v>50</v>
      </c>
      <c r="AF27" s="78"/>
    </row>
    <row r="28" spans="1:39" ht="21" customHeight="1">
      <c r="A28" s="1235"/>
      <c r="B28" s="236"/>
      <c r="C28" s="1507"/>
      <c r="D28" s="1125"/>
      <c r="E28" s="1125"/>
      <c r="F28" s="1125"/>
      <c r="G28" s="1125"/>
      <c r="H28" s="1125"/>
      <c r="I28" s="1125"/>
      <c r="J28" s="1125"/>
      <c r="K28" s="1125"/>
      <c r="L28" s="1125"/>
      <c r="M28" s="1125"/>
      <c r="N28" s="1125"/>
      <c r="O28" s="1125"/>
      <c r="P28" s="1125"/>
      <c r="Q28" s="1125"/>
      <c r="R28" s="1125"/>
      <c r="S28" s="1125"/>
      <c r="T28" s="1125"/>
      <c r="U28" s="1125"/>
      <c r="V28" s="1125"/>
      <c r="W28" s="1125"/>
      <c r="X28" s="1125"/>
      <c r="Y28" s="1125"/>
      <c r="Z28" s="1125"/>
      <c r="AA28" s="1125"/>
      <c r="AB28" s="1125"/>
      <c r="AC28" s="1125"/>
      <c r="AD28" s="1471"/>
      <c r="AE28" s="1471"/>
      <c r="AF28" s="1471"/>
      <c r="AG28" s="1471"/>
      <c r="AH28" s="1471"/>
      <c r="AI28" s="1471"/>
      <c r="AJ28" s="1471"/>
      <c r="AK28" s="1471"/>
      <c r="AL28" s="1472"/>
      <c r="AM28" s="1473"/>
    </row>
    <row r="29" spans="1:39" ht="41.25" customHeight="1">
      <c r="A29" s="1235"/>
      <c r="B29" s="236"/>
      <c r="C29" s="2107" t="s">
        <v>836</v>
      </c>
      <c r="D29" s="2123"/>
      <c r="E29" s="2123"/>
      <c r="F29" s="2123"/>
      <c r="G29" s="2123"/>
      <c r="H29" s="2123"/>
      <c r="I29" s="2123"/>
      <c r="J29" s="2123"/>
      <c r="K29" s="567"/>
      <c r="L29" s="567"/>
      <c r="M29" s="567"/>
      <c r="N29" s="567"/>
      <c r="O29" s="567"/>
      <c r="P29" s="567"/>
      <c r="Q29" s="567"/>
      <c r="R29" s="567"/>
      <c r="S29" s="567"/>
      <c r="T29" s="567"/>
      <c r="U29" s="567"/>
      <c r="V29" s="567"/>
      <c r="W29" s="567"/>
      <c r="X29" s="1474"/>
      <c r="Y29" s="567"/>
      <c r="Z29" s="567"/>
      <c r="AA29" s="1475"/>
      <c r="AB29" s="567"/>
      <c r="AC29" s="567"/>
      <c r="AD29" s="569"/>
      <c r="AE29" s="569"/>
      <c r="AF29" s="569"/>
      <c r="AG29" s="569"/>
      <c r="AH29" s="569"/>
      <c r="AI29" s="569"/>
      <c r="AJ29" s="569"/>
      <c r="AK29" s="569"/>
      <c r="AL29" s="757"/>
      <c r="AM29" s="756"/>
    </row>
    <row r="30" spans="1:39" ht="22.5" customHeight="1">
      <c r="A30" s="1235"/>
      <c r="B30" s="236"/>
      <c r="C30" s="1523" t="s">
        <v>50</v>
      </c>
      <c r="D30" s="1635">
        <v>2021</v>
      </c>
      <c r="E30" s="1635"/>
      <c r="F30" s="1635"/>
      <c r="G30" s="1635"/>
      <c r="H30" s="1635"/>
      <c r="I30" s="1635"/>
      <c r="J30" s="1635">
        <v>2022</v>
      </c>
      <c r="K30" s="1635"/>
      <c r="L30" s="1635"/>
      <c r="M30" s="1635"/>
      <c r="N30" s="1635"/>
      <c r="O30" s="1635"/>
      <c r="P30" s="1635"/>
      <c r="Q30" s="1635"/>
      <c r="R30" s="1635">
        <v>2023</v>
      </c>
      <c r="S30" s="1635"/>
      <c r="T30" s="1635"/>
      <c r="U30" s="1635"/>
      <c r="V30" s="1635"/>
      <c r="W30" s="1635"/>
      <c r="X30" s="1635" t="s">
        <v>824</v>
      </c>
      <c r="Y30" s="1635"/>
      <c r="Z30" s="1635"/>
      <c r="AA30" s="1635"/>
      <c r="AB30" s="1635"/>
      <c r="AC30" s="1635"/>
      <c r="AD30" s="18"/>
      <c r="AJ30" s="30"/>
      <c r="AK30" s="30" t="s">
        <v>50</v>
      </c>
      <c r="AL30" s="18"/>
    </row>
    <row r="31" spans="1:39" ht="22.5" customHeight="1">
      <c r="A31" s="1235"/>
      <c r="B31" s="236"/>
      <c r="C31" s="527" t="s">
        <v>50</v>
      </c>
      <c r="D31" s="1723" t="s">
        <v>311</v>
      </c>
      <c r="E31" s="1723"/>
      <c r="F31" s="1723" t="s">
        <v>312</v>
      </c>
      <c r="G31" s="1723"/>
      <c r="H31" s="2131" t="s">
        <v>53</v>
      </c>
      <c r="I31" s="2131"/>
      <c r="J31" s="1723" t="s">
        <v>311</v>
      </c>
      <c r="K31" s="1723"/>
      <c r="L31" s="1723" t="s">
        <v>312</v>
      </c>
      <c r="M31" s="1723"/>
      <c r="N31" s="1723" t="s">
        <v>313</v>
      </c>
      <c r="O31" s="1723"/>
      <c r="P31" s="2131" t="s">
        <v>53</v>
      </c>
      <c r="Q31" s="2131"/>
      <c r="R31" s="1723" t="s">
        <v>311</v>
      </c>
      <c r="S31" s="1723"/>
      <c r="T31" s="1723" t="s">
        <v>313</v>
      </c>
      <c r="U31" s="1723"/>
      <c r="V31" s="2131" t="s">
        <v>53</v>
      </c>
      <c r="W31" s="2131"/>
      <c r="X31" s="1723" t="s">
        <v>311</v>
      </c>
      <c r="Y31" s="1723"/>
      <c r="Z31" s="1723" t="s">
        <v>313</v>
      </c>
      <c r="AA31" s="1723"/>
      <c r="AB31" s="2131" t="s">
        <v>53</v>
      </c>
      <c r="AC31" s="2131"/>
      <c r="AD31" s="18"/>
      <c r="AJ31" s="30"/>
      <c r="AK31" s="30" t="s">
        <v>50</v>
      </c>
      <c r="AL31" s="18"/>
    </row>
    <row r="32" spans="1:39" ht="22.5" customHeight="1">
      <c r="A32" s="1235"/>
      <c r="B32" s="236"/>
      <c r="C32" s="527" t="s">
        <v>50</v>
      </c>
      <c r="D32" s="648" t="s">
        <v>825</v>
      </c>
      <c r="E32" s="648" t="s">
        <v>826</v>
      </c>
      <c r="F32" s="648" t="s">
        <v>825</v>
      </c>
      <c r="G32" s="648" t="s">
        <v>826</v>
      </c>
      <c r="H32" s="494" t="s">
        <v>825</v>
      </c>
      <c r="I32" s="494" t="s">
        <v>826</v>
      </c>
      <c r="J32" s="648" t="s">
        <v>825</v>
      </c>
      <c r="K32" s="648" t="s">
        <v>826</v>
      </c>
      <c r="L32" s="648" t="s">
        <v>825</v>
      </c>
      <c r="M32" s="648" t="s">
        <v>826</v>
      </c>
      <c r="N32" s="648" t="s">
        <v>825</v>
      </c>
      <c r="O32" s="648" t="s">
        <v>826</v>
      </c>
      <c r="P32" s="494" t="s">
        <v>825</v>
      </c>
      <c r="Q32" s="494" t="s">
        <v>826</v>
      </c>
      <c r="R32" s="648" t="s">
        <v>825</v>
      </c>
      <c r="S32" s="648" t="s">
        <v>826</v>
      </c>
      <c r="T32" s="648" t="s">
        <v>825</v>
      </c>
      <c r="U32" s="648" t="s">
        <v>826</v>
      </c>
      <c r="V32" s="494" t="s">
        <v>825</v>
      </c>
      <c r="W32" s="494" t="s">
        <v>826</v>
      </c>
      <c r="X32" s="648" t="s">
        <v>825</v>
      </c>
      <c r="Y32" s="648" t="s">
        <v>826</v>
      </c>
      <c r="Z32" s="648" t="s">
        <v>825</v>
      </c>
      <c r="AA32" s="648" t="s">
        <v>826</v>
      </c>
      <c r="AB32" s="494" t="s">
        <v>825</v>
      </c>
      <c r="AC32" s="494" t="s">
        <v>826</v>
      </c>
      <c r="AD32" s="18"/>
      <c r="AJ32" s="30"/>
      <c r="AK32" s="30" t="s">
        <v>50</v>
      </c>
      <c r="AL32" s="18"/>
    </row>
    <row r="33" spans="1:38" ht="22.5" customHeight="1">
      <c r="A33" s="1235"/>
      <c r="B33" s="236"/>
      <c r="C33" s="769" t="s">
        <v>827</v>
      </c>
      <c r="D33" s="1476"/>
      <c r="E33" s="1476"/>
      <c r="F33" s="1476"/>
      <c r="G33" s="1476"/>
      <c r="H33" s="1520"/>
      <c r="I33" s="1520"/>
      <c r="J33" s="1476"/>
      <c r="K33" s="1476"/>
      <c r="L33" s="1476"/>
      <c r="M33" s="1476"/>
      <c r="N33" s="1476"/>
      <c r="O33" s="1476"/>
      <c r="P33" s="1520"/>
      <c r="Q33" s="1520"/>
      <c r="R33" s="1476"/>
      <c r="S33" s="1476"/>
      <c r="T33" s="1476"/>
      <c r="U33" s="1476"/>
      <c r="V33" s="1520"/>
      <c r="W33" s="1520"/>
      <c r="X33" s="1476"/>
      <c r="Y33" s="1476"/>
      <c r="Z33" s="1476"/>
      <c r="AA33" s="1476"/>
      <c r="AB33" s="1520"/>
      <c r="AC33" s="1520"/>
      <c r="AJ33" s="84"/>
      <c r="AK33" s="84"/>
      <c r="AL33" s="18"/>
    </row>
    <row r="34" spans="1:38" ht="22.5" customHeight="1">
      <c r="A34" s="1235"/>
      <c r="B34" s="236"/>
      <c r="C34" s="644" t="s">
        <v>837</v>
      </c>
      <c r="D34" s="583">
        <v>0</v>
      </c>
      <c r="E34" s="583">
        <v>1090</v>
      </c>
      <c r="F34" s="583">
        <v>0</v>
      </c>
      <c r="G34" s="583">
        <v>561</v>
      </c>
      <c r="H34" s="584">
        <v>0</v>
      </c>
      <c r="I34" s="584">
        <v>1651</v>
      </c>
      <c r="J34" s="583">
        <v>0</v>
      </c>
      <c r="K34" s="583">
        <v>1432</v>
      </c>
      <c r="L34" s="583">
        <v>0</v>
      </c>
      <c r="M34" s="583">
        <v>7</v>
      </c>
      <c r="N34" s="583">
        <v>0</v>
      </c>
      <c r="O34" s="583">
        <v>2</v>
      </c>
      <c r="P34" s="584">
        <v>0</v>
      </c>
      <c r="Q34" s="584">
        <v>1441</v>
      </c>
      <c r="R34" s="583">
        <v>0</v>
      </c>
      <c r="S34" s="583">
        <v>0</v>
      </c>
      <c r="T34" s="583">
        <v>0</v>
      </c>
      <c r="U34" s="583">
        <v>0</v>
      </c>
      <c r="V34" s="584">
        <v>0</v>
      </c>
      <c r="W34" s="584">
        <v>0</v>
      </c>
      <c r="X34" s="583">
        <v>0</v>
      </c>
      <c r="Y34" s="583">
        <v>0</v>
      </c>
      <c r="Z34" s="583">
        <v>0</v>
      </c>
      <c r="AA34" s="583"/>
      <c r="AB34" s="744">
        <v>0</v>
      </c>
      <c r="AC34" s="744">
        <v>0</v>
      </c>
      <c r="AD34" s="18"/>
      <c r="AJ34" s="85"/>
      <c r="AK34" s="30" t="s">
        <v>50</v>
      </c>
      <c r="AL34" s="18"/>
    </row>
    <row r="35" spans="1:38" ht="22.5" customHeight="1">
      <c r="A35" s="1235"/>
      <c r="B35" s="236"/>
      <c r="C35" s="205" t="s">
        <v>838</v>
      </c>
      <c r="D35" s="589">
        <v>0</v>
      </c>
      <c r="E35" s="589">
        <v>1</v>
      </c>
      <c r="F35" s="589">
        <v>0</v>
      </c>
      <c r="G35" s="589">
        <v>0</v>
      </c>
      <c r="H35" s="677">
        <v>0</v>
      </c>
      <c r="I35" s="677">
        <v>1</v>
      </c>
      <c r="J35" s="589">
        <v>0</v>
      </c>
      <c r="K35" s="589">
        <v>1</v>
      </c>
      <c r="L35" s="589">
        <v>0</v>
      </c>
      <c r="M35" s="589">
        <v>0</v>
      </c>
      <c r="N35" s="589">
        <v>0</v>
      </c>
      <c r="O35" s="589">
        <v>0</v>
      </c>
      <c r="P35" s="677">
        <v>0</v>
      </c>
      <c r="Q35" s="677">
        <v>1</v>
      </c>
      <c r="R35" s="589">
        <v>0</v>
      </c>
      <c r="S35" s="589">
        <v>0</v>
      </c>
      <c r="T35" s="589">
        <v>0</v>
      </c>
      <c r="U35" s="589">
        <v>0</v>
      </c>
      <c r="V35" s="677">
        <v>0</v>
      </c>
      <c r="W35" s="677">
        <v>1</v>
      </c>
      <c r="X35" s="589">
        <v>0</v>
      </c>
      <c r="Y35" s="589">
        <v>3.6</v>
      </c>
      <c r="Z35" s="589">
        <v>0</v>
      </c>
      <c r="AA35" s="589">
        <v>0</v>
      </c>
      <c r="AB35" s="746">
        <v>0</v>
      </c>
      <c r="AC35" s="746">
        <v>3.6</v>
      </c>
      <c r="AD35" s="18"/>
      <c r="AJ35" s="85"/>
      <c r="AK35" s="30" t="s">
        <v>50</v>
      </c>
      <c r="AL35" s="18"/>
    </row>
    <row r="36" spans="1:38" ht="22.5" customHeight="1">
      <c r="A36" s="1235"/>
      <c r="B36" s="236"/>
      <c r="C36" s="644" t="s">
        <v>839</v>
      </c>
      <c r="D36" s="583">
        <v>0</v>
      </c>
      <c r="E36" s="583">
        <v>1</v>
      </c>
      <c r="F36" s="583">
        <v>0</v>
      </c>
      <c r="G36" s="583">
        <v>0</v>
      </c>
      <c r="H36" s="584">
        <v>0</v>
      </c>
      <c r="I36" s="584">
        <v>1</v>
      </c>
      <c r="J36" s="583">
        <v>0</v>
      </c>
      <c r="K36" s="583">
        <v>14</v>
      </c>
      <c r="L36" s="583">
        <v>0</v>
      </c>
      <c r="M36" s="583">
        <v>0</v>
      </c>
      <c r="N36" s="583">
        <v>0</v>
      </c>
      <c r="O36" s="583">
        <v>0</v>
      </c>
      <c r="P36" s="584">
        <v>0</v>
      </c>
      <c r="Q36" s="584">
        <v>14</v>
      </c>
      <c r="R36" s="583">
        <v>0</v>
      </c>
      <c r="S36" s="583">
        <v>2</v>
      </c>
      <c r="T36" s="583">
        <v>0</v>
      </c>
      <c r="U36" s="583">
        <v>1</v>
      </c>
      <c r="V36" s="584">
        <v>0</v>
      </c>
      <c r="W36" s="584">
        <v>3</v>
      </c>
      <c r="X36" s="583">
        <v>0</v>
      </c>
      <c r="Y36" s="583">
        <v>0</v>
      </c>
      <c r="Z36" s="583">
        <v>0</v>
      </c>
      <c r="AA36" s="583">
        <v>0</v>
      </c>
      <c r="AB36" s="744">
        <v>0</v>
      </c>
      <c r="AC36" s="744">
        <v>0</v>
      </c>
      <c r="AD36" s="18"/>
      <c r="AJ36" s="85"/>
      <c r="AK36" s="30" t="s">
        <v>50</v>
      </c>
      <c r="AL36" s="18"/>
    </row>
    <row r="37" spans="1:38" ht="22.5" customHeight="1">
      <c r="A37" s="1235"/>
      <c r="B37" s="236"/>
      <c r="C37" s="205" t="s">
        <v>840</v>
      </c>
      <c r="D37" s="589">
        <v>0</v>
      </c>
      <c r="E37" s="589">
        <v>1318</v>
      </c>
      <c r="F37" s="589">
        <v>0</v>
      </c>
      <c r="G37" s="589">
        <v>0</v>
      </c>
      <c r="H37" s="677">
        <v>0</v>
      </c>
      <c r="I37" s="677">
        <v>1318</v>
      </c>
      <c r="J37" s="589">
        <v>0</v>
      </c>
      <c r="K37" s="589">
        <v>2239</v>
      </c>
      <c r="L37" s="589">
        <v>0</v>
      </c>
      <c r="M37" s="589">
        <v>3</v>
      </c>
      <c r="N37" s="589">
        <v>0</v>
      </c>
      <c r="O37" s="589">
        <v>24</v>
      </c>
      <c r="P37" s="677">
        <v>0</v>
      </c>
      <c r="Q37" s="677">
        <v>2265</v>
      </c>
      <c r="R37" s="589">
        <v>0</v>
      </c>
      <c r="S37" s="589">
        <v>1720</v>
      </c>
      <c r="T37" s="589">
        <v>0</v>
      </c>
      <c r="U37" s="589">
        <v>11</v>
      </c>
      <c r="V37" s="677">
        <v>0</v>
      </c>
      <c r="W37" s="677">
        <v>1731</v>
      </c>
      <c r="X37" s="589">
        <v>0</v>
      </c>
      <c r="Y37" s="589">
        <v>0</v>
      </c>
      <c r="Z37" s="589">
        <v>0</v>
      </c>
      <c r="AA37" s="589">
        <v>0</v>
      </c>
      <c r="AB37" s="746">
        <v>0</v>
      </c>
      <c r="AC37" s="746">
        <v>0</v>
      </c>
      <c r="AD37" s="18"/>
      <c r="AJ37" s="85"/>
      <c r="AK37" s="30" t="s">
        <v>50</v>
      </c>
      <c r="AL37" s="18"/>
    </row>
    <row r="38" spans="1:38" ht="22.5" customHeight="1">
      <c r="A38" s="1235"/>
      <c r="B38" s="236"/>
      <c r="C38" s="204" t="s">
        <v>832</v>
      </c>
      <c r="D38" s="584">
        <v>0</v>
      </c>
      <c r="E38" s="584">
        <v>2410</v>
      </c>
      <c r="F38" s="584">
        <v>0</v>
      </c>
      <c r="G38" s="584">
        <v>561</v>
      </c>
      <c r="H38" s="584">
        <v>0</v>
      </c>
      <c r="I38" s="584">
        <v>2971</v>
      </c>
      <c r="J38" s="584">
        <v>0</v>
      </c>
      <c r="K38" s="584">
        <v>3686</v>
      </c>
      <c r="L38" s="584">
        <v>0</v>
      </c>
      <c r="M38" s="584">
        <v>10</v>
      </c>
      <c r="N38" s="584">
        <v>0</v>
      </c>
      <c r="O38" s="584">
        <v>26</v>
      </c>
      <c r="P38" s="584">
        <v>0</v>
      </c>
      <c r="Q38" s="584">
        <v>3722</v>
      </c>
      <c r="R38" s="584">
        <v>0</v>
      </c>
      <c r="S38" s="584">
        <v>1722</v>
      </c>
      <c r="T38" s="584">
        <v>0</v>
      </c>
      <c r="U38" s="584">
        <v>12</v>
      </c>
      <c r="V38" s="584">
        <v>0</v>
      </c>
      <c r="W38" s="584">
        <v>1734</v>
      </c>
      <c r="X38" s="584">
        <f t="shared" ref="X38:AC38" si="1">SUM(X34:X37)</f>
        <v>0</v>
      </c>
      <c r="Y38" s="584">
        <f t="shared" si="1"/>
        <v>3.6</v>
      </c>
      <c r="Z38" s="584">
        <f t="shared" si="1"/>
        <v>0</v>
      </c>
      <c r="AA38" s="584">
        <f t="shared" si="1"/>
        <v>0</v>
      </c>
      <c r="AB38" s="584">
        <f t="shared" si="1"/>
        <v>0</v>
      </c>
      <c r="AC38" s="584">
        <f t="shared" si="1"/>
        <v>3.6</v>
      </c>
      <c r="AD38" s="18"/>
      <c r="AJ38" s="85"/>
      <c r="AK38" s="30" t="s">
        <v>50</v>
      </c>
      <c r="AL38" s="18"/>
    </row>
    <row r="39" spans="1:38" ht="22.5" customHeight="1">
      <c r="A39" s="1235"/>
      <c r="B39" s="236"/>
      <c r="C39" s="769" t="s">
        <v>841</v>
      </c>
      <c r="D39" s="1521"/>
      <c r="E39" s="1521"/>
      <c r="F39" s="1521"/>
      <c r="G39" s="1521"/>
      <c r="H39" s="1521"/>
      <c r="I39" s="1521"/>
      <c r="J39" s="1521"/>
      <c r="K39" s="1521"/>
      <c r="L39" s="1521"/>
      <c r="M39" s="1521"/>
      <c r="N39" s="1521"/>
      <c r="O39" s="1521"/>
      <c r="P39" s="1521"/>
      <c r="Q39" s="1521"/>
      <c r="R39" s="1521"/>
      <c r="S39" s="1521"/>
      <c r="T39" s="1521"/>
      <c r="U39" s="1521"/>
      <c r="V39" s="1521"/>
      <c r="W39" s="1521"/>
      <c r="X39" s="1521"/>
      <c r="Y39" s="1521"/>
      <c r="Z39" s="1521"/>
      <c r="AA39" s="1521"/>
      <c r="AB39" s="1521"/>
      <c r="AC39" s="1521"/>
      <c r="AD39" s="18"/>
      <c r="AJ39" s="84"/>
      <c r="AK39" s="84"/>
      <c r="AL39" s="18"/>
    </row>
    <row r="40" spans="1:38" ht="22.5" customHeight="1">
      <c r="A40" s="1235"/>
      <c r="B40" s="236"/>
      <c r="C40" s="644" t="s">
        <v>837</v>
      </c>
      <c r="D40" s="583">
        <v>0</v>
      </c>
      <c r="E40" s="583">
        <v>7197</v>
      </c>
      <c r="F40" s="583">
        <v>0</v>
      </c>
      <c r="G40" s="583">
        <v>7</v>
      </c>
      <c r="H40" s="584">
        <v>0</v>
      </c>
      <c r="I40" s="584">
        <v>7204</v>
      </c>
      <c r="J40" s="583">
        <v>0</v>
      </c>
      <c r="K40" s="583">
        <v>15476</v>
      </c>
      <c r="L40" s="583">
        <v>0</v>
      </c>
      <c r="M40" s="583">
        <v>0</v>
      </c>
      <c r="N40" s="583">
        <v>0</v>
      </c>
      <c r="O40" s="583">
        <v>0</v>
      </c>
      <c r="P40" s="584">
        <v>0</v>
      </c>
      <c r="Q40" s="584">
        <v>15476</v>
      </c>
      <c r="R40" s="583">
        <v>0</v>
      </c>
      <c r="S40" s="583">
        <v>3</v>
      </c>
      <c r="T40" s="583">
        <v>0</v>
      </c>
      <c r="U40" s="583">
        <v>0</v>
      </c>
      <c r="V40" s="584">
        <v>0</v>
      </c>
      <c r="W40" s="584">
        <v>3</v>
      </c>
      <c r="X40" s="583">
        <v>0</v>
      </c>
      <c r="Y40" s="583">
        <v>0</v>
      </c>
      <c r="Z40" s="583">
        <v>0</v>
      </c>
      <c r="AA40" s="583">
        <v>0</v>
      </c>
      <c r="AB40" s="1522">
        <v>0</v>
      </c>
      <c r="AC40" s="1522">
        <v>0</v>
      </c>
      <c r="AD40" s="18"/>
      <c r="AJ40" s="85"/>
      <c r="AK40" s="30" t="s">
        <v>50</v>
      </c>
      <c r="AL40" s="18"/>
    </row>
    <row r="41" spans="1:38" ht="22.5" customHeight="1">
      <c r="A41" s="1235"/>
      <c r="B41" s="236"/>
      <c r="C41" s="205" t="s">
        <v>838</v>
      </c>
      <c r="D41" s="589">
        <v>0</v>
      </c>
      <c r="E41" s="589">
        <v>0</v>
      </c>
      <c r="F41" s="589">
        <v>0</v>
      </c>
      <c r="G41" s="589">
        <v>0</v>
      </c>
      <c r="H41" s="677">
        <v>0</v>
      </c>
      <c r="I41" s="677">
        <v>0</v>
      </c>
      <c r="J41" s="589">
        <v>0</v>
      </c>
      <c r="K41" s="589">
        <v>0</v>
      </c>
      <c r="L41" s="589">
        <v>0</v>
      </c>
      <c r="M41" s="589">
        <v>0</v>
      </c>
      <c r="N41" s="589">
        <v>0</v>
      </c>
      <c r="O41" s="589">
        <v>0</v>
      </c>
      <c r="P41" s="677">
        <v>0</v>
      </c>
      <c r="Q41" s="677">
        <v>0</v>
      </c>
      <c r="R41" s="589">
        <v>0</v>
      </c>
      <c r="S41" s="589">
        <v>0</v>
      </c>
      <c r="T41" s="589">
        <v>0</v>
      </c>
      <c r="U41" s="589">
        <v>0</v>
      </c>
      <c r="V41" s="677">
        <v>0</v>
      </c>
      <c r="W41" s="677">
        <v>0</v>
      </c>
      <c r="X41" s="589">
        <v>0</v>
      </c>
      <c r="Y41" s="589">
        <v>0</v>
      </c>
      <c r="Z41" s="589">
        <v>0</v>
      </c>
      <c r="AA41" s="589">
        <v>0</v>
      </c>
      <c r="AB41" s="746">
        <v>0</v>
      </c>
      <c r="AC41" s="746" t="s">
        <v>842</v>
      </c>
      <c r="AD41" s="18"/>
      <c r="AJ41" s="85"/>
      <c r="AK41" s="30" t="s">
        <v>50</v>
      </c>
      <c r="AL41" s="18"/>
    </row>
    <row r="42" spans="1:38" ht="22.5" customHeight="1">
      <c r="A42" s="1235"/>
      <c r="B42" s="236"/>
      <c r="C42" s="644" t="s">
        <v>839</v>
      </c>
      <c r="D42" s="583">
        <v>19</v>
      </c>
      <c r="E42" s="583">
        <v>382</v>
      </c>
      <c r="F42" s="583">
        <v>16</v>
      </c>
      <c r="G42" s="583">
        <v>24</v>
      </c>
      <c r="H42" s="584">
        <v>35</v>
      </c>
      <c r="I42" s="584">
        <v>406</v>
      </c>
      <c r="J42" s="583">
        <v>16</v>
      </c>
      <c r="K42" s="583">
        <v>6620</v>
      </c>
      <c r="L42" s="583">
        <v>29</v>
      </c>
      <c r="M42" s="583">
        <v>0</v>
      </c>
      <c r="N42" s="583">
        <v>0</v>
      </c>
      <c r="O42" s="583">
        <v>594</v>
      </c>
      <c r="P42" s="584">
        <v>45</v>
      </c>
      <c r="Q42" s="584">
        <v>7214</v>
      </c>
      <c r="R42" s="583">
        <v>14</v>
      </c>
      <c r="S42" s="583">
        <v>1632</v>
      </c>
      <c r="T42" s="583">
        <v>0</v>
      </c>
      <c r="U42" s="583">
        <v>294</v>
      </c>
      <c r="V42" s="584">
        <v>14</v>
      </c>
      <c r="W42" s="584">
        <v>1927</v>
      </c>
      <c r="X42" s="583">
        <v>8.09</v>
      </c>
      <c r="Y42" s="583">
        <v>269.63</v>
      </c>
      <c r="Z42" s="583">
        <v>0</v>
      </c>
      <c r="AA42" s="583">
        <v>84.16</v>
      </c>
      <c r="AB42" s="744">
        <v>8.09</v>
      </c>
      <c r="AC42" s="744">
        <v>353.79</v>
      </c>
      <c r="AD42" s="18"/>
      <c r="AJ42" s="85"/>
      <c r="AK42" s="30" t="s">
        <v>50</v>
      </c>
      <c r="AL42" s="18"/>
    </row>
    <row r="43" spans="1:38" ht="22.5" customHeight="1">
      <c r="A43" s="1235"/>
      <c r="B43" s="236"/>
      <c r="C43" s="205" t="s">
        <v>840</v>
      </c>
      <c r="D43" s="589">
        <v>1367224</v>
      </c>
      <c r="E43" s="589">
        <v>22397</v>
      </c>
      <c r="F43" s="589">
        <v>0</v>
      </c>
      <c r="G43" s="589">
        <v>0</v>
      </c>
      <c r="H43" s="677">
        <v>1367224</v>
      </c>
      <c r="I43" s="677">
        <v>22397</v>
      </c>
      <c r="J43" s="589">
        <v>941030</v>
      </c>
      <c r="K43" s="589">
        <v>676667</v>
      </c>
      <c r="L43" s="589">
        <v>0</v>
      </c>
      <c r="M43" s="589">
        <v>0</v>
      </c>
      <c r="N43" s="589">
        <v>0</v>
      </c>
      <c r="O43" s="589">
        <v>798</v>
      </c>
      <c r="P43" s="677">
        <v>941030</v>
      </c>
      <c r="Q43" s="677">
        <v>677465</v>
      </c>
      <c r="R43" s="589">
        <v>698765</v>
      </c>
      <c r="S43" s="589">
        <v>613771</v>
      </c>
      <c r="T43" s="589">
        <v>0</v>
      </c>
      <c r="U43" s="589">
        <v>180</v>
      </c>
      <c r="V43" s="677">
        <v>698765</v>
      </c>
      <c r="W43" s="677">
        <v>613951</v>
      </c>
      <c r="X43" s="589">
        <v>1403650</v>
      </c>
      <c r="Y43" s="589" t="s">
        <v>154</v>
      </c>
      <c r="Z43" s="589">
        <v>0</v>
      </c>
      <c r="AA43" s="589" t="s">
        <v>154</v>
      </c>
      <c r="AB43" s="746">
        <v>1403650</v>
      </c>
      <c r="AC43" s="746">
        <v>0</v>
      </c>
      <c r="AD43" s="18"/>
      <c r="AJ43" s="85"/>
      <c r="AK43" s="30" t="s">
        <v>50</v>
      </c>
      <c r="AL43" s="18"/>
    </row>
    <row r="44" spans="1:38" ht="22.5" customHeight="1">
      <c r="A44" s="1235"/>
      <c r="B44" s="236"/>
      <c r="C44" s="204" t="s">
        <v>832</v>
      </c>
      <c r="D44" s="584">
        <v>1367243</v>
      </c>
      <c r="E44" s="584">
        <v>29976</v>
      </c>
      <c r="F44" s="584">
        <v>16</v>
      </c>
      <c r="G44" s="584">
        <v>31</v>
      </c>
      <c r="H44" s="584">
        <v>1367259</v>
      </c>
      <c r="I44" s="584">
        <v>30007</v>
      </c>
      <c r="J44" s="584">
        <v>941046</v>
      </c>
      <c r="K44" s="584">
        <v>698762</v>
      </c>
      <c r="L44" s="584">
        <v>29</v>
      </c>
      <c r="M44" s="584">
        <v>0</v>
      </c>
      <c r="N44" s="584">
        <v>0</v>
      </c>
      <c r="O44" s="584">
        <v>1392</v>
      </c>
      <c r="P44" s="584">
        <v>941075</v>
      </c>
      <c r="Q44" s="584">
        <v>700154</v>
      </c>
      <c r="R44" s="584">
        <v>698779</v>
      </c>
      <c r="S44" s="584">
        <v>615407</v>
      </c>
      <c r="T44" s="584">
        <v>0</v>
      </c>
      <c r="U44" s="584">
        <v>474</v>
      </c>
      <c r="V44" s="584">
        <v>698779</v>
      </c>
      <c r="W44" s="584">
        <v>615881</v>
      </c>
      <c r="X44" s="584">
        <f t="shared" ref="X44:AC44" si="2">SUM(X40:X43)</f>
        <v>1403658.09</v>
      </c>
      <c r="Y44" s="584">
        <f t="shared" si="2"/>
        <v>269.63</v>
      </c>
      <c r="Z44" s="584">
        <f t="shared" si="2"/>
        <v>0</v>
      </c>
      <c r="AA44" s="584">
        <f t="shared" si="2"/>
        <v>84.16</v>
      </c>
      <c r="AB44" s="584">
        <f t="shared" si="2"/>
        <v>1403658.09</v>
      </c>
      <c r="AC44" s="584">
        <f t="shared" si="2"/>
        <v>353.79</v>
      </c>
      <c r="AD44" s="18"/>
      <c r="AJ44" s="86"/>
      <c r="AK44" s="84" t="s">
        <v>50</v>
      </c>
      <c r="AL44" s="18"/>
    </row>
    <row r="45" spans="1:38" ht="22.5" customHeight="1">
      <c r="A45" s="1235"/>
      <c r="B45" s="236"/>
      <c r="C45" s="206" t="s">
        <v>843</v>
      </c>
      <c r="D45" s="2125">
        <v>1400237</v>
      </c>
      <c r="E45" s="2125"/>
      <c r="F45" s="2125"/>
      <c r="G45" s="2125"/>
      <c r="H45" s="2125"/>
      <c r="I45" s="2125"/>
      <c r="J45" s="2125">
        <v>1644951</v>
      </c>
      <c r="K45" s="2125"/>
      <c r="L45" s="2125"/>
      <c r="M45" s="2125"/>
      <c r="N45" s="2125"/>
      <c r="O45" s="2125"/>
      <c r="P45" s="2125"/>
      <c r="Q45" s="2125"/>
      <c r="R45" s="2125">
        <v>1316394</v>
      </c>
      <c r="S45" s="2125"/>
      <c r="T45" s="2125"/>
      <c r="U45" s="2125"/>
      <c r="V45" s="2125"/>
      <c r="W45" s="2125"/>
      <c r="X45" s="2125">
        <f>SUM(X44:AA44)+AC38+AB38</f>
        <v>1404015.48</v>
      </c>
      <c r="Y45" s="2125"/>
      <c r="Z45" s="2125"/>
      <c r="AA45" s="2125"/>
      <c r="AB45" s="2125"/>
      <c r="AC45" s="2125"/>
      <c r="AD45" s="18"/>
      <c r="AJ45" s="86"/>
      <c r="AK45" s="84" t="s">
        <v>50</v>
      </c>
      <c r="AL45" s="18"/>
    </row>
    <row r="46" spans="1:38" ht="26.25" customHeight="1">
      <c r="A46" s="565"/>
      <c r="B46" s="236"/>
      <c r="C46" s="679"/>
      <c r="D46" s="679"/>
      <c r="E46" s="679"/>
      <c r="F46" s="679"/>
      <c r="G46" s="679"/>
      <c r="H46" s="679"/>
      <c r="I46" s="679"/>
      <c r="J46" s="679"/>
      <c r="K46" s="1477"/>
      <c r="L46" s="1477"/>
      <c r="M46" s="1477"/>
      <c r="N46" s="1477"/>
      <c r="O46" s="1477"/>
      <c r="P46" s="1477"/>
      <c r="Q46" s="1477"/>
      <c r="R46" s="1477"/>
      <c r="S46" s="1477"/>
      <c r="T46" s="1477"/>
      <c r="U46" s="1477"/>
      <c r="V46" s="1477"/>
      <c r="W46" s="1477"/>
      <c r="X46" s="1477"/>
      <c r="Y46" s="1477"/>
      <c r="Z46" s="1477"/>
      <c r="AA46" s="1477"/>
      <c r="AB46" s="1477"/>
      <c r="AC46" s="217"/>
      <c r="AD46" s="40"/>
      <c r="AE46" s="40"/>
      <c r="AF46" s="40"/>
      <c r="AG46" s="40"/>
      <c r="AH46" s="40"/>
      <c r="AI46" s="40"/>
      <c r="AJ46" s="40"/>
      <c r="AK46" s="40"/>
      <c r="AL46" s="18"/>
    </row>
    <row r="47" spans="1:38" ht="32.25" customHeight="1">
      <c r="A47" s="565"/>
      <c r="B47" s="236"/>
      <c r="C47" s="2107" t="s">
        <v>1327</v>
      </c>
      <c r="D47" s="2123"/>
      <c r="E47" s="2123"/>
      <c r="F47" s="2123"/>
      <c r="G47" s="2123"/>
      <c r="H47" s="2123"/>
      <c r="I47" s="2123"/>
      <c r="J47" s="2123"/>
      <c r="K47" s="108"/>
      <c r="L47" s="108"/>
      <c r="M47" s="108"/>
      <c r="N47" s="108"/>
      <c r="O47" s="108"/>
      <c r="P47" s="108"/>
      <c r="Q47" s="108"/>
      <c r="R47" s="108"/>
      <c r="S47" s="108"/>
      <c r="T47" s="108"/>
      <c r="U47" s="108"/>
      <c r="V47" s="108"/>
      <c r="W47" s="108"/>
      <c r="X47" s="108"/>
      <c r="Y47" s="108"/>
      <c r="Z47" s="108"/>
      <c r="AA47" s="108"/>
      <c r="AB47" s="108"/>
      <c r="AC47" s="108"/>
      <c r="AD47" s="40"/>
      <c r="AE47" s="40"/>
      <c r="AF47" s="40"/>
      <c r="AG47" s="40"/>
      <c r="AH47" s="40"/>
      <c r="AI47" s="40"/>
      <c r="AJ47" s="40"/>
      <c r="AK47" s="40"/>
      <c r="AL47" s="18"/>
    </row>
    <row r="48" spans="1:38" ht="22.5" customHeight="1">
      <c r="A48" s="565"/>
      <c r="B48" s="236"/>
      <c r="C48" s="1508" t="s">
        <v>50</v>
      </c>
      <c r="D48" s="1071">
        <v>2021</v>
      </c>
      <c r="E48" s="1071">
        <v>2022</v>
      </c>
      <c r="F48" s="1071">
        <v>2023</v>
      </c>
      <c r="G48" s="1478">
        <v>2024</v>
      </c>
      <c r="H48" s="1478" t="s">
        <v>844</v>
      </c>
      <c r="I48" s="727"/>
      <c r="J48" s="108"/>
      <c r="K48" s="108"/>
      <c r="L48" s="108"/>
      <c r="M48" s="108"/>
      <c r="N48" s="108"/>
      <c r="O48" s="108"/>
      <c r="P48" s="108"/>
      <c r="Q48" s="108"/>
      <c r="R48" s="108"/>
      <c r="S48" s="108"/>
      <c r="T48" s="108"/>
      <c r="U48" s="108"/>
      <c r="V48" s="108"/>
      <c r="W48" s="108"/>
      <c r="X48" s="108"/>
      <c r="Y48" s="108"/>
      <c r="Z48" s="108"/>
      <c r="AA48" s="108"/>
      <c r="AB48" s="108"/>
      <c r="AC48" s="108"/>
      <c r="AD48" s="40"/>
      <c r="AE48" s="40"/>
      <c r="AF48" s="40"/>
      <c r="AG48" s="40"/>
      <c r="AH48" s="40"/>
      <c r="AI48" s="40"/>
      <c r="AJ48" s="40"/>
      <c r="AK48" s="40"/>
      <c r="AL48" s="18"/>
    </row>
    <row r="49" spans="1:38" ht="27.75" customHeight="1">
      <c r="A49" s="565"/>
      <c r="B49" s="236"/>
      <c r="C49" s="208" t="s">
        <v>845</v>
      </c>
      <c r="D49" s="1479">
        <v>63951</v>
      </c>
      <c r="E49" s="583">
        <v>76234.7</v>
      </c>
      <c r="F49" s="1479">
        <v>70900</v>
      </c>
      <c r="G49" s="925">
        <v>153567.20000000001</v>
      </c>
      <c r="H49" s="764" t="s">
        <v>50</v>
      </c>
      <c r="I49" s="727"/>
      <c r="J49" s="82"/>
      <c r="K49" s="82"/>
      <c r="L49" s="82"/>
      <c r="M49" s="82"/>
      <c r="N49" s="2112"/>
      <c r="O49" s="108"/>
      <c r="P49" s="108"/>
      <c r="Q49" s="108"/>
      <c r="R49" s="108"/>
      <c r="S49" s="108"/>
      <c r="T49" s="108"/>
      <c r="U49" s="108"/>
      <c r="V49" s="108"/>
      <c r="W49" s="108"/>
      <c r="X49" s="108"/>
      <c r="Y49" s="108"/>
      <c r="Z49" s="108"/>
      <c r="AA49" s="108"/>
      <c r="AB49" s="108"/>
      <c r="AC49" s="108"/>
      <c r="AD49" s="40"/>
      <c r="AE49" s="40"/>
      <c r="AF49" s="40"/>
      <c r="AG49" s="40"/>
      <c r="AH49" s="40"/>
      <c r="AI49" s="40"/>
      <c r="AJ49" s="40"/>
      <c r="AK49" s="40"/>
      <c r="AL49" s="18"/>
    </row>
    <row r="50" spans="1:38" ht="27.75" customHeight="1">
      <c r="A50" s="565"/>
      <c r="B50" s="236"/>
      <c r="C50" s="210" t="s">
        <v>846</v>
      </c>
      <c r="D50" s="589">
        <v>1452716</v>
      </c>
      <c r="E50" s="589">
        <v>1724701.8</v>
      </c>
      <c r="F50" s="1480">
        <v>1402155</v>
      </c>
      <c r="G50" s="912">
        <v>640155.6</v>
      </c>
      <c r="H50" s="804">
        <v>643896</v>
      </c>
      <c r="I50" s="52"/>
      <c r="J50" s="82"/>
      <c r="K50" s="82"/>
      <c r="L50" s="82"/>
      <c r="M50" s="82"/>
      <c r="N50" s="2113"/>
      <c r="O50" s="108"/>
      <c r="P50" s="108"/>
      <c r="Q50" s="108"/>
      <c r="R50" s="108"/>
      <c r="S50" s="108"/>
      <c r="T50" s="108"/>
      <c r="U50" s="108"/>
      <c r="V50" s="108"/>
      <c r="W50" s="108"/>
      <c r="X50" s="108"/>
      <c r="Y50" s="108"/>
      <c r="Z50" s="108"/>
      <c r="AA50" s="108"/>
      <c r="AB50" s="108"/>
      <c r="AC50" s="108"/>
      <c r="AD50" s="40"/>
      <c r="AE50" s="40"/>
      <c r="AF50" s="40"/>
      <c r="AG50" s="40"/>
      <c r="AH50" s="40"/>
      <c r="AI50" s="40"/>
      <c r="AJ50" s="40"/>
      <c r="AK50" s="40"/>
      <c r="AL50" s="18"/>
    </row>
    <row r="51" spans="1:38" ht="27.75" customHeight="1">
      <c r="A51" s="565"/>
      <c r="B51" s="236"/>
      <c r="C51" s="209" t="s">
        <v>847</v>
      </c>
      <c r="D51" s="583">
        <v>443</v>
      </c>
      <c r="E51" s="583">
        <v>7272.3</v>
      </c>
      <c r="F51" s="1479">
        <v>1944</v>
      </c>
      <c r="G51" s="911">
        <v>361.8</v>
      </c>
      <c r="H51" s="764" t="s">
        <v>50</v>
      </c>
      <c r="I51" s="52"/>
      <c r="J51" s="82"/>
      <c r="K51" s="82"/>
      <c r="L51" s="82"/>
      <c r="M51" s="82"/>
      <c r="N51" s="2113"/>
      <c r="O51" s="108"/>
      <c r="P51" s="108"/>
      <c r="Q51" s="108"/>
      <c r="R51" s="108"/>
      <c r="S51" s="108"/>
      <c r="T51" s="108"/>
      <c r="U51" s="108"/>
      <c r="V51" s="108"/>
      <c r="W51" s="108"/>
      <c r="X51" s="108"/>
      <c r="Y51" s="108"/>
      <c r="Z51" s="108"/>
      <c r="AA51" s="108"/>
      <c r="AB51" s="108"/>
      <c r="AC51" s="108"/>
      <c r="AD51" s="40"/>
      <c r="AE51" s="40"/>
      <c r="AF51" s="40"/>
      <c r="AG51" s="40"/>
      <c r="AH51" s="40"/>
      <c r="AI51" s="40"/>
      <c r="AJ51" s="40"/>
      <c r="AK51" s="40"/>
      <c r="AL51" s="18"/>
    </row>
    <row r="52" spans="1:38" ht="27.75" customHeight="1">
      <c r="A52" s="565"/>
      <c r="B52" s="236"/>
      <c r="C52" s="211" t="s">
        <v>848</v>
      </c>
      <c r="D52" s="589">
        <v>8856</v>
      </c>
      <c r="E52" s="589">
        <v>16917.099999999999</v>
      </c>
      <c r="F52" s="1480">
        <v>3</v>
      </c>
      <c r="G52" s="912">
        <v>0</v>
      </c>
      <c r="H52" s="765" t="s">
        <v>50</v>
      </c>
      <c r="I52" s="52"/>
      <c r="J52" s="82"/>
      <c r="K52" s="82"/>
      <c r="L52" s="82"/>
      <c r="M52" s="82"/>
      <c r="N52" s="2113"/>
      <c r="O52" s="108"/>
      <c r="P52" s="108"/>
      <c r="Q52" s="108"/>
      <c r="R52" s="108"/>
      <c r="S52" s="108"/>
      <c r="T52" s="108"/>
      <c r="U52" s="108"/>
      <c r="V52" s="108"/>
      <c r="W52" s="108"/>
      <c r="X52" s="108"/>
      <c r="Y52" s="108"/>
      <c r="Z52" s="108"/>
      <c r="AA52" s="108"/>
      <c r="AB52" s="108"/>
      <c r="AC52" s="108"/>
      <c r="AD52" s="40"/>
      <c r="AE52" s="40"/>
      <c r="AF52" s="40"/>
      <c r="AG52" s="40"/>
      <c r="AH52" s="40"/>
      <c r="AI52" s="40"/>
      <c r="AJ52" s="40"/>
      <c r="AK52" s="40"/>
      <c r="AL52" s="18"/>
    </row>
    <row r="53" spans="1:38" ht="27.75" customHeight="1">
      <c r="A53" s="565"/>
      <c r="B53" s="236"/>
      <c r="C53" s="209" t="s">
        <v>849</v>
      </c>
      <c r="D53" s="1481">
        <v>1</v>
      </c>
      <c r="E53" s="1481">
        <v>1.4</v>
      </c>
      <c r="F53" s="1481">
        <v>1</v>
      </c>
      <c r="G53" s="1409">
        <v>3.62</v>
      </c>
      <c r="H53" s="764" t="s">
        <v>50</v>
      </c>
      <c r="I53" s="52"/>
      <c r="J53" s="82"/>
      <c r="K53" s="82"/>
      <c r="L53" s="82"/>
      <c r="M53" s="82"/>
      <c r="N53" s="2113"/>
      <c r="O53" s="108"/>
      <c r="P53" s="108"/>
      <c r="Q53" s="108"/>
      <c r="R53" s="108"/>
      <c r="S53" s="108"/>
      <c r="T53" s="108"/>
      <c r="U53" s="108"/>
      <c r="V53" s="108"/>
      <c r="W53" s="108"/>
      <c r="X53" s="108"/>
      <c r="Y53" s="108"/>
      <c r="Z53" s="108"/>
      <c r="AA53" s="108"/>
      <c r="AB53" s="108"/>
      <c r="AC53" s="108"/>
      <c r="AD53" s="40"/>
      <c r="AE53" s="40"/>
      <c r="AF53" s="40"/>
      <c r="AG53" s="40"/>
      <c r="AH53" s="40"/>
      <c r="AI53" s="40"/>
      <c r="AJ53" s="40"/>
      <c r="AK53" s="40"/>
      <c r="AL53" s="18"/>
    </row>
    <row r="54" spans="1:38" ht="27.75" customHeight="1">
      <c r="A54" s="565"/>
      <c r="B54" s="236"/>
      <c r="C54" s="211" t="s">
        <v>850</v>
      </c>
      <c r="D54" s="589">
        <v>1395723</v>
      </c>
      <c r="E54" s="589">
        <v>1620759.9</v>
      </c>
      <c r="F54" s="1480">
        <v>1314447</v>
      </c>
      <c r="G54" s="912">
        <v>639790.1</v>
      </c>
      <c r="H54" s="765" t="s">
        <v>50</v>
      </c>
      <c r="I54" s="52"/>
      <c r="J54" s="82"/>
      <c r="K54" s="82"/>
      <c r="L54" s="82"/>
      <c r="M54" s="82"/>
      <c r="N54" s="2113"/>
      <c r="O54" s="108"/>
      <c r="P54" s="108"/>
      <c r="Q54" s="108"/>
      <c r="R54" s="108"/>
      <c r="S54" s="108"/>
      <c r="T54" s="108"/>
      <c r="U54" s="108"/>
      <c r="V54" s="108"/>
      <c r="W54" s="108"/>
      <c r="X54" s="108"/>
      <c r="Y54" s="108"/>
      <c r="Z54" s="108"/>
      <c r="AA54" s="108"/>
      <c r="AB54" s="108"/>
      <c r="AC54" s="108"/>
      <c r="AD54" s="40"/>
      <c r="AE54" s="40"/>
      <c r="AF54" s="40"/>
      <c r="AG54" s="40"/>
      <c r="AH54" s="40"/>
      <c r="AI54" s="40"/>
      <c r="AJ54" s="40"/>
      <c r="AK54" s="40"/>
      <c r="AL54" s="18"/>
    </row>
    <row r="55" spans="1:38" ht="27.75" customHeight="1">
      <c r="A55" s="565"/>
      <c r="B55" s="236"/>
      <c r="C55" s="209" t="s">
        <v>851</v>
      </c>
      <c r="D55" s="583">
        <v>47693</v>
      </c>
      <c r="E55" s="583">
        <v>79751.100000000006</v>
      </c>
      <c r="F55" s="583">
        <v>85760</v>
      </c>
      <c r="G55" s="911">
        <v>0</v>
      </c>
      <c r="H55" s="764" t="s">
        <v>50</v>
      </c>
      <c r="I55" s="52"/>
      <c r="J55" s="82"/>
      <c r="K55" s="82"/>
      <c r="L55" s="82"/>
      <c r="M55" s="82"/>
      <c r="N55" s="2113"/>
      <c r="O55" s="108"/>
      <c r="P55" s="108"/>
      <c r="Q55" s="108"/>
      <c r="R55" s="108"/>
      <c r="S55" s="108"/>
      <c r="T55" s="108"/>
      <c r="U55" s="108"/>
      <c r="V55" s="108"/>
      <c r="W55" s="108"/>
      <c r="X55" s="108"/>
      <c r="Y55" s="108"/>
      <c r="Z55" s="108"/>
      <c r="AA55" s="108"/>
      <c r="AB55" s="108"/>
      <c r="AC55" s="108"/>
      <c r="AD55" s="40"/>
      <c r="AE55" s="40"/>
      <c r="AF55" s="40"/>
      <c r="AG55" s="40"/>
      <c r="AH55" s="40"/>
      <c r="AI55" s="40"/>
      <c r="AJ55" s="40"/>
      <c r="AK55" s="40"/>
      <c r="AL55" s="18"/>
    </row>
    <row r="56" spans="1:38" ht="27.75" customHeight="1">
      <c r="A56" s="565"/>
      <c r="B56" s="236"/>
      <c r="C56" s="210" t="s">
        <v>547</v>
      </c>
      <c r="D56" s="1482">
        <v>1</v>
      </c>
      <c r="E56" s="1482">
        <v>1</v>
      </c>
      <c r="F56" s="1482">
        <v>1</v>
      </c>
      <c r="G56" s="1483">
        <v>1</v>
      </c>
      <c r="H56" s="765" t="s">
        <v>50</v>
      </c>
      <c r="I56" s="1463"/>
      <c r="J56" s="82"/>
      <c r="K56" s="82"/>
      <c r="L56" s="82"/>
      <c r="M56" s="82"/>
      <c r="N56" s="2114"/>
      <c r="O56" s="108"/>
      <c r="P56" s="108"/>
      <c r="Q56" s="108"/>
      <c r="R56" s="108"/>
      <c r="S56" s="108"/>
      <c r="T56" s="108"/>
      <c r="U56" s="108"/>
      <c r="V56" s="108"/>
      <c r="W56" s="108"/>
      <c r="X56" s="108"/>
      <c r="Y56" s="108"/>
      <c r="Z56" s="108"/>
      <c r="AA56" s="108"/>
      <c r="AB56" s="108"/>
      <c r="AC56" s="108"/>
      <c r="AD56" s="40"/>
      <c r="AE56" s="40"/>
      <c r="AF56" s="40"/>
      <c r="AG56" s="40"/>
      <c r="AH56" s="40"/>
      <c r="AI56" s="40"/>
      <c r="AJ56" s="40"/>
      <c r="AK56" s="40"/>
      <c r="AL56" s="18"/>
    </row>
    <row r="57" spans="1:38" ht="30" customHeight="1">
      <c r="A57" s="565"/>
      <c r="B57" s="236"/>
      <c r="C57" s="1967" t="s">
        <v>852</v>
      </c>
      <c r="D57" s="1967"/>
      <c r="E57" s="1967"/>
      <c r="F57" s="1967"/>
      <c r="G57" s="1967"/>
      <c r="H57" s="156"/>
      <c r="I57" s="1463"/>
      <c r="J57" s="1463"/>
      <c r="K57" s="1463"/>
      <c r="L57" s="1463"/>
      <c r="M57" s="1463"/>
      <c r="N57" s="1463"/>
      <c r="O57" s="108"/>
      <c r="P57" s="108"/>
      <c r="Q57" s="108"/>
      <c r="R57" s="108"/>
      <c r="S57" s="108"/>
      <c r="T57" s="108"/>
      <c r="U57" s="108"/>
      <c r="V57" s="108"/>
      <c r="W57" s="108"/>
      <c r="X57" s="108"/>
      <c r="Y57" s="108"/>
      <c r="Z57" s="108"/>
      <c r="AA57" s="108"/>
      <c r="AB57" s="108"/>
      <c r="AC57" s="108"/>
      <c r="AD57" s="40"/>
      <c r="AE57" s="40"/>
      <c r="AF57" s="40"/>
      <c r="AG57" s="40"/>
      <c r="AH57" s="40"/>
      <c r="AI57" s="40"/>
      <c r="AJ57" s="40"/>
      <c r="AK57" s="40"/>
      <c r="AL57" s="18"/>
    </row>
    <row r="58" spans="1:38" ht="16.5" customHeight="1">
      <c r="A58" s="565"/>
      <c r="B58" s="236"/>
      <c r="C58" s="1499"/>
      <c r="D58" s="27"/>
      <c r="E58" s="27"/>
      <c r="F58" s="27"/>
      <c r="G58" s="27"/>
      <c r="H58" s="27"/>
      <c r="I58" s="27"/>
      <c r="J58" s="27"/>
      <c r="K58" s="108"/>
      <c r="L58" s="108"/>
      <c r="M58" s="108"/>
      <c r="N58" s="108"/>
      <c r="O58" s="108"/>
      <c r="P58" s="108"/>
      <c r="Q58" s="108"/>
      <c r="R58" s="108"/>
      <c r="S58" s="108"/>
      <c r="T58" s="108"/>
      <c r="U58" s="108"/>
      <c r="V58" s="108"/>
      <c r="W58" s="108"/>
      <c r="X58" s="108"/>
      <c r="Y58" s="108"/>
      <c r="Z58" s="108"/>
      <c r="AA58" s="108"/>
      <c r="AB58" s="108"/>
      <c r="AC58" s="108"/>
      <c r="AD58" s="40"/>
      <c r="AE58" s="40"/>
      <c r="AF58" s="40"/>
      <c r="AG58" s="40"/>
      <c r="AH58" s="40"/>
      <c r="AI58" s="40"/>
      <c r="AJ58" s="40"/>
      <c r="AK58" s="40"/>
      <c r="AL58" s="18"/>
    </row>
    <row r="59" spans="1:38" ht="31.5" customHeight="1">
      <c r="A59" s="565"/>
      <c r="B59" s="236"/>
      <c r="C59" s="2107" t="s">
        <v>853</v>
      </c>
      <c r="D59" s="2123"/>
      <c r="E59" s="2123"/>
      <c r="F59" s="2123"/>
      <c r="G59" s="2123"/>
      <c r="H59" s="2123"/>
      <c r="I59" s="2123"/>
      <c r="J59" s="2123"/>
      <c r="K59" s="108"/>
      <c r="L59" s="108"/>
      <c r="M59" s="108"/>
      <c r="N59" s="108"/>
      <c r="O59" s="108"/>
      <c r="P59" s="108"/>
      <c r="Q59" s="108"/>
      <c r="R59" s="108"/>
      <c r="S59" s="108"/>
      <c r="T59" s="108"/>
      <c r="U59" s="108"/>
      <c r="V59" s="108"/>
      <c r="W59" s="108"/>
      <c r="X59" s="108"/>
      <c r="Y59" s="108"/>
      <c r="Z59" s="108"/>
      <c r="AA59" s="108"/>
      <c r="AB59" s="108"/>
      <c r="AC59" s="108"/>
      <c r="AD59" s="40"/>
      <c r="AE59" s="40"/>
      <c r="AF59" s="40"/>
      <c r="AG59" s="40"/>
      <c r="AH59" s="40"/>
      <c r="AI59" s="40"/>
      <c r="AJ59" s="40"/>
      <c r="AK59" s="40"/>
      <c r="AL59" s="18"/>
    </row>
    <row r="60" spans="1:38" ht="22.5" customHeight="1">
      <c r="A60" s="565"/>
      <c r="B60" s="236"/>
      <c r="C60" s="670" t="s">
        <v>854</v>
      </c>
      <c r="D60" s="808" t="s">
        <v>855</v>
      </c>
      <c r="E60" s="516">
        <v>2021</v>
      </c>
      <c r="F60" s="516">
        <v>2022</v>
      </c>
      <c r="G60" s="516">
        <v>2023</v>
      </c>
      <c r="H60" s="516">
        <v>2024</v>
      </c>
      <c r="I60" s="52"/>
      <c r="J60" s="108"/>
      <c r="K60" s="108"/>
      <c r="L60" s="108"/>
      <c r="M60" s="108"/>
      <c r="N60" s="108"/>
      <c r="O60" s="108"/>
      <c r="P60" s="108"/>
      <c r="Q60" s="108"/>
      <c r="R60" s="108"/>
      <c r="S60" s="108"/>
      <c r="T60" s="108"/>
      <c r="U60" s="108"/>
      <c r="V60" s="108"/>
      <c r="W60" s="108"/>
      <c r="X60" s="108"/>
      <c r="Y60" s="108"/>
      <c r="Z60" s="108"/>
      <c r="AA60" s="108"/>
      <c r="AB60" s="108"/>
      <c r="AC60" s="108"/>
      <c r="AD60" s="40"/>
      <c r="AE60" s="40"/>
      <c r="AF60" s="40"/>
      <c r="AG60" s="40"/>
      <c r="AH60" s="40"/>
      <c r="AI60" s="40"/>
      <c r="AJ60" s="40"/>
      <c r="AK60" s="40"/>
      <c r="AL60" s="18"/>
    </row>
    <row r="61" spans="1:38" ht="28.5" customHeight="1">
      <c r="A61" s="565"/>
      <c r="B61" s="236"/>
      <c r="C61" s="1509" t="s">
        <v>856</v>
      </c>
      <c r="D61" s="812" t="s">
        <v>857</v>
      </c>
      <c r="E61" s="812" t="s">
        <v>130</v>
      </c>
      <c r="F61" s="811" t="s">
        <v>130</v>
      </c>
      <c r="G61" s="812" t="s">
        <v>130</v>
      </c>
      <c r="H61" s="812" t="s">
        <v>130</v>
      </c>
      <c r="I61" s="1484"/>
      <c r="J61" s="1484"/>
      <c r="K61" s="1484"/>
      <c r="N61" s="108"/>
      <c r="O61" s="108"/>
      <c r="P61" s="108"/>
      <c r="Q61" s="108"/>
      <c r="R61" s="108"/>
      <c r="S61" s="108"/>
      <c r="T61" s="108"/>
      <c r="U61" s="108"/>
      <c r="V61" s="108"/>
      <c r="W61" s="108"/>
      <c r="X61" s="108"/>
      <c r="Y61" s="108"/>
      <c r="Z61" s="108"/>
      <c r="AA61" s="108"/>
      <c r="AB61" s="108"/>
      <c r="AC61" s="108"/>
      <c r="AD61" s="40"/>
      <c r="AE61" s="40"/>
      <c r="AF61" s="40"/>
      <c r="AG61" s="40"/>
      <c r="AH61" s="40"/>
      <c r="AI61" s="40"/>
      <c r="AJ61" s="40"/>
      <c r="AK61" s="40"/>
      <c r="AL61" s="18"/>
    </row>
    <row r="62" spans="1:38" ht="28.5" customHeight="1">
      <c r="A62" s="565"/>
      <c r="B62" s="236"/>
      <c r="C62" s="1510" t="s">
        <v>858</v>
      </c>
      <c r="D62" s="812" t="s">
        <v>857</v>
      </c>
      <c r="E62" s="816">
        <v>1358</v>
      </c>
      <c r="F62" s="816">
        <v>1588</v>
      </c>
      <c r="G62" s="816">
        <v>1276</v>
      </c>
      <c r="H62" s="812">
        <v>778</v>
      </c>
      <c r="I62" s="108"/>
      <c r="J62" s="108"/>
      <c r="K62" s="108"/>
      <c r="L62" s="108"/>
      <c r="M62" s="108"/>
      <c r="N62" s="108"/>
      <c r="O62" s="108"/>
      <c r="P62" s="108"/>
      <c r="Q62" s="108"/>
      <c r="R62" s="108"/>
      <c r="S62" s="108"/>
      <c r="T62" s="108"/>
      <c r="U62" s="108"/>
      <c r="V62" s="108"/>
      <c r="W62" s="108"/>
      <c r="X62" s="108"/>
      <c r="Y62" s="108"/>
      <c r="Z62" s="108"/>
      <c r="AA62" s="108"/>
      <c r="AB62" s="108"/>
      <c r="AC62" s="108"/>
      <c r="AD62" s="40"/>
      <c r="AE62" s="40"/>
      <c r="AF62" s="40"/>
      <c r="AG62" s="40"/>
      <c r="AH62" s="40"/>
      <c r="AI62" s="40"/>
      <c r="AJ62" s="40"/>
      <c r="AK62" s="40"/>
      <c r="AL62" s="18"/>
    </row>
    <row r="63" spans="1:38" ht="28.5" customHeight="1">
      <c r="A63" s="565"/>
      <c r="B63" s="236"/>
      <c r="C63" s="1510" t="s">
        <v>859</v>
      </c>
      <c r="D63" s="812" t="s">
        <v>857</v>
      </c>
      <c r="E63" s="812">
        <v>0</v>
      </c>
      <c r="F63" s="811">
        <v>0</v>
      </c>
      <c r="G63" s="812">
        <v>0</v>
      </c>
      <c r="H63" s="812">
        <v>0</v>
      </c>
      <c r="I63" s="108"/>
      <c r="J63" s="1484"/>
      <c r="K63" s="108"/>
      <c r="L63" s="108"/>
      <c r="M63" s="108"/>
      <c r="N63" s="108"/>
      <c r="O63" s="108"/>
      <c r="P63" s="108"/>
      <c r="Q63" s="108"/>
      <c r="R63" s="108"/>
      <c r="S63" s="108"/>
      <c r="T63" s="108"/>
      <c r="U63" s="108"/>
      <c r="V63" s="108"/>
      <c r="W63" s="108"/>
      <c r="X63" s="108"/>
      <c r="Y63" s="108"/>
      <c r="Z63" s="108"/>
      <c r="AA63" s="108"/>
      <c r="AB63" s="108"/>
      <c r="AC63" s="108"/>
      <c r="AD63" s="40"/>
      <c r="AE63" s="40"/>
      <c r="AF63" s="40"/>
      <c r="AG63" s="40"/>
      <c r="AH63" s="40"/>
      <c r="AI63" s="40"/>
      <c r="AJ63" s="40"/>
      <c r="AK63" s="40"/>
      <c r="AL63" s="18"/>
    </row>
    <row r="64" spans="1:38" ht="28.5" customHeight="1">
      <c r="A64" s="565"/>
      <c r="B64" s="236"/>
      <c r="C64" s="1510" t="s">
        <v>860</v>
      </c>
      <c r="D64" s="812" t="s">
        <v>857</v>
      </c>
      <c r="E64" s="816">
        <v>1358</v>
      </c>
      <c r="F64" s="816">
        <v>1588</v>
      </c>
      <c r="G64" s="816">
        <v>1276</v>
      </c>
      <c r="H64" s="812">
        <v>778</v>
      </c>
      <c r="I64" s="108"/>
      <c r="J64" s="108"/>
      <c r="K64" s="108"/>
      <c r="L64" s="108"/>
      <c r="M64" s="108"/>
      <c r="N64" s="108"/>
      <c r="O64" s="108"/>
      <c r="P64" s="108"/>
      <c r="Q64" s="108"/>
      <c r="R64" s="108"/>
      <c r="S64" s="108"/>
      <c r="T64" s="108"/>
      <c r="U64" s="108"/>
      <c r="V64" s="108"/>
      <c r="W64" s="108"/>
      <c r="X64" s="108"/>
      <c r="Y64" s="108"/>
      <c r="Z64" s="108"/>
      <c r="AA64" s="108"/>
      <c r="AB64" s="108"/>
      <c r="AC64" s="108"/>
      <c r="AD64" s="40"/>
      <c r="AE64" s="40"/>
      <c r="AF64" s="40"/>
      <c r="AG64" s="40"/>
      <c r="AH64" s="40"/>
      <c r="AI64" s="40"/>
      <c r="AJ64" s="40"/>
      <c r="AK64" s="40"/>
      <c r="AL64" s="18"/>
    </row>
    <row r="65" spans="1:38" ht="28.5" customHeight="1">
      <c r="A65" s="565"/>
      <c r="B65" s="236"/>
      <c r="C65" s="1510" t="s">
        <v>547</v>
      </c>
      <c r="D65" s="812" t="s">
        <v>861</v>
      </c>
      <c r="E65" s="1485">
        <v>1</v>
      </c>
      <c r="F65" s="1485">
        <v>1</v>
      </c>
      <c r="G65" s="1485">
        <v>1</v>
      </c>
      <c r="H65" s="1485">
        <v>1</v>
      </c>
      <c r="I65" s="108"/>
      <c r="J65" s="108"/>
      <c r="K65" s="108"/>
      <c r="L65" s="108"/>
      <c r="M65" s="108"/>
      <c r="N65" s="108"/>
      <c r="O65" s="108"/>
      <c r="P65" s="108"/>
      <c r="Q65" s="108"/>
      <c r="R65" s="108"/>
      <c r="S65" s="108"/>
      <c r="T65" s="108"/>
      <c r="U65" s="108"/>
      <c r="V65" s="108"/>
      <c r="W65" s="108"/>
      <c r="X65" s="108"/>
      <c r="Y65" s="108"/>
      <c r="Z65" s="108"/>
      <c r="AA65" s="108"/>
      <c r="AB65" s="108"/>
      <c r="AC65" s="108"/>
      <c r="AD65" s="40"/>
      <c r="AE65" s="40"/>
      <c r="AF65" s="40"/>
      <c r="AG65" s="40"/>
      <c r="AH65" s="40"/>
      <c r="AI65" s="40"/>
      <c r="AJ65" s="40"/>
      <c r="AK65" s="40"/>
      <c r="AL65" s="18"/>
    </row>
    <row r="66" spans="1:38" ht="28.5" customHeight="1">
      <c r="A66" s="565"/>
      <c r="B66" s="236"/>
      <c r="C66" s="2116" t="s">
        <v>862</v>
      </c>
      <c r="D66" s="2116"/>
      <c r="E66" s="2116"/>
      <c r="F66" s="2116"/>
      <c r="G66" s="2116"/>
      <c r="H66" s="2117"/>
      <c r="I66" s="567"/>
      <c r="J66" s="567"/>
      <c r="K66" s="108"/>
      <c r="L66" s="108"/>
      <c r="M66" s="108"/>
      <c r="N66" s="108"/>
      <c r="O66" s="108"/>
      <c r="P66" s="108"/>
      <c r="Q66" s="108"/>
      <c r="R66" s="108"/>
      <c r="S66" s="108"/>
      <c r="T66" s="108"/>
      <c r="U66" s="108"/>
      <c r="V66" s="108"/>
      <c r="W66" s="108"/>
      <c r="X66" s="108"/>
      <c r="Y66" s="108"/>
      <c r="Z66" s="108"/>
      <c r="AA66" s="108"/>
      <c r="AB66" s="108"/>
      <c r="AC66" s="108"/>
      <c r="AD66" s="40"/>
      <c r="AE66" s="40"/>
      <c r="AF66" s="40"/>
      <c r="AG66" s="40"/>
      <c r="AH66" s="40"/>
      <c r="AI66" s="40"/>
      <c r="AJ66" s="40"/>
      <c r="AK66" s="40"/>
      <c r="AL66" s="18"/>
    </row>
    <row r="67" spans="1:38" ht="18.75" customHeight="1">
      <c r="A67" s="565"/>
      <c r="B67" s="236"/>
      <c r="C67" s="175"/>
      <c r="D67" s="175"/>
      <c r="E67" s="175"/>
      <c r="F67" s="175"/>
      <c r="G67" s="175"/>
      <c r="H67" s="174"/>
      <c r="I67" s="567"/>
      <c r="J67" s="567"/>
      <c r="K67" s="108"/>
      <c r="L67" s="108"/>
      <c r="M67" s="108"/>
      <c r="N67" s="108"/>
      <c r="O67" s="108"/>
      <c r="P67" s="108"/>
      <c r="Q67" s="108"/>
      <c r="R67" s="108"/>
      <c r="S67" s="108"/>
      <c r="T67" s="108"/>
      <c r="U67" s="108"/>
      <c r="V67" s="108"/>
      <c r="W67" s="108"/>
      <c r="X67" s="108"/>
      <c r="Y67" s="108"/>
      <c r="Z67" s="108"/>
      <c r="AA67" s="108"/>
      <c r="AB67" s="108"/>
      <c r="AC67" s="108"/>
      <c r="AD67" s="40"/>
      <c r="AE67" s="40"/>
      <c r="AF67" s="40"/>
      <c r="AG67" s="40"/>
      <c r="AH67" s="40"/>
      <c r="AI67" s="40"/>
      <c r="AJ67" s="40"/>
      <c r="AK67" s="40"/>
      <c r="AL67" s="18"/>
    </row>
    <row r="68" spans="1:38" s="756" customFormat="1" ht="38.25" customHeight="1">
      <c r="A68" s="565"/>
      <c r="B68" s="236"/>
      <c r="C68" s="2107" t="s">
        <v>863</v>
      </c>
      <c r="D68" s="2123"/>
      <c r="E68" s="2123"/>
      <c r="F68" s="2123"/>
      <c r="G68" s="2123"/>
      <c r="H68" s="2123"/>
      <c r="I68" s="2123"/>
      <c r="J68" s="2123"/>
      <c r="K68" s="567"/>
      <c r="L68" s="567"/>
      <c r="M68" s="567"/>
      <c r="N68" s="567"/>
      <c r="O68" s="567"/>
      <c r="P68" s="567"/>
      <c r="Q68" s="567"/>
      <c r="R68" s="567"/>
      <c r="S68" s="567"/>
      <c r="T68" s="567"/>
      <c r="U68" s="567"/>
      <c r="V68" s="567"/>
      <c r="W68" s="567"/>
      <c r="X68" s="567"/>
      <c r="Y68" s="567"/>
      <c r="Z68" s="567"/>
      <c r="AA68" s="567"/>
      <c r="AB68" s="567"/>
      <c r="AC68" s="567"/>
      <c r="AD68" s="569"/>
      <c r="AE68" s="569"/>
      <c r="AF68" s="569"/>
      <c r="AG68" s="569"/>
      <c r="AH68" s="569"/>
      <c r="AI68" s="569"/>
      <c r="AJ68" s="569"/>
      <c r="AK68" s="569"/>
      <c r="AL68" s="757"/>
    </row>
    <row r="69" spans="1:38" s="236" customFormat="1" ht="32.25" customHeight="1">
      <c r="A69" s="565"/>
      <c r="C69" s="1525"/>
      <c r="D69" s="2115">
        <v>2021</v>
      </c>
      <c r="E69" s="2115"/>
      <c r="F69" s="2115"/>
      <c r="G69" s="2115">
        <v>2022</v>
      </c>
      <c r="H69" s="2115"/>
      <c r="I69" s="2115"/>
      <c r="J69" s="2115">
        <v>2023</v>
      </c>
      <c r="K69" s="2115"/>
      <c r="L69" s="2115"/>
      <c r="M69" s="2115">
        <v>2024</v>
      </c>
      <c r="N69" s="2115"/>
      <c r="O69" s="2115"/>
      <c r="P69" s="700"/>
      <c r="Q69" s="700"/>
      <c r="R69" s="700"/>
      <c r="S69" s="700"/>
      <c r="T69" s="947"/>
      <c r="U69" s="947"/>
      <c r="V69" s="947"/>
      <c r="W69" s="947"/>
      <c r="X69" s="947"/>
      <c r="Y69" s="947"/>
      <c r="Z69" s="947"/>
      <c r="AA69" s="947"/>
      <c r="AB69" s="947"/>
      <c r="AC69" s="947"/>
    </row>
    <row r="70" spans="1:38" s="202" customFormat="1" ht="21" customHeight="1">
      <c r="A70" s="565"/>
      <c r="B70" s="236"/>
      <c r="C70" s="628"/>
      <c r="D70" s="1524" t="s">
        <v>660</v>
      </c>
      <c r="E70" s="1524" t="s">
        <v>864</v>
      </c>
      <c r="F70" s="1526" t="s">
        <v>53</v>
      </c>
      <c r="G70" s="1524" t="s">
        <v>660</v>
      </c>
      <c r="H70" s="1524" t="s">
        <v>864</v>
      </c>
      <c r="I70" s="1526" t="s">
        <v>53</v>
      </c>
      <c r="J70" s="1524" t="s">
        <v>660</v>
      </c>
      <c r="K70" s="1524" t="s">
        <v>864</v>
      </c>
      <c r="L70" s="1526" t="s">
        <v>53</v>
      </c>
      <c r="M70" s="1524" t="s">
        <v>660</v>
      </c>
      <c r="N70" s="1524" t="s">
        <v>864</v>
      </c>
      <c r="O70" s="1526" t="s">
        <v>53</v>
      </c>
      <c r="P70" s="1487"/>
      <c r="Q70" s="1488"/>
      <c r="R70" s="1488"/>
      <c r="S70" s="1488"/>
      <c r="T70" s="27"/>
      <c r="U70" s="27"/>
      <c r="V70" s="27"/>
      <c r="W70" s="27"/>
      <c r="X70" s="27"/>
      <c r="Y70" s="27"/>
      <c r="Z70" s="27"/>
      <c r="AA70" s="27"/>
      <c r="AB70" s="27"/>
      <c r="AC70" s="27"/>
      <c r="AD70" s="1130"/>
      <c r="AE70" s="1130"/>
      <c r="AF70" s="1130"/>
      <c r="AG70" s="1130"/>
      <c r="AH70" s="1130"/>
      <c r="AI70" s="1130"/>
      <c r="AJ70" s="1130"/>
      <c r="AK70" s="1130"/>
      <c r="AL70" s="1131"/>
    </row>
    <row r="71" spans="1:38" ht="27" customHeight="1">
      <c r="A71" s="565"/>
      <c r="B71" s="236"/>
      <c r="C71" s="1509" t="s">
        <v>865</v>
      </c>
      <c r="D71" s="822">
        <v>106</v>
      </c>
      <c r="E71" s="822">
        <v>0</v>
      </c>
      <c r="F71" s="1151">
        <v>106</v>
      </c>
      <c r="G71" s="822">
        <v>106</v>
      </c>
      <c r="H71" s="822">
        <v>0</v>
      </c>
      <c r="I71" s="1151">
        <v>106</v>
      </c>
      <c r="J71" s="822">
        <v>78</v>
      </c>
      <c r="K71" s="822">
        <v>0</v>
      </c>
      <c r="L71" s="1151">
        <v>78</v>
      </c>
      <c r="M71" s="822">
        <v>0</v>
      </c>
      <c r="N71" s="822">
        <v>779</v>
      </c>
      <c r="O71" s="1151">
        <v>779</v>
      </c>
      <c r="P71" s="1489"/>
      <c r="Q71" s="35"/>
      <c r="R71" s="35"/>
      <c r="S71" s="35"/>
      <c r="T71" s="108"/>
      <c r="U71" s="108"/>
      <c r="V71" s="108"/>
      <c r="W71" s="108"/>
      <c r="X71" s="108"/>
      <c r="Y71" s="108"/>
      <c r="Z71" s="108"/>
      <c r="AA71" s="108"/>
      <c r="AB71" s="108"/>
      <c r="AC71" s="108"/>
      <c r="AD71" s="40"/>
      <c r="AE71" s="40"/>
      <c r="AF71" s="40"/>
      <c r="AG71" s="40"/>
      <c r="AH71" s="40"/>
      <c r="AI71" s="40"/>
      <c r="AJ71" s="40"/>
      <c r="AK71" s="40"/>
      <c r="AL71" s="18"/>
    </row>
    <row r="72" spans="1:38" ht="27" customHeight="1">
      <c r="A72" s="565"/>
      <c r="B72" s="236"/>
      <c r="C72" s="1511" t="s">
        <v>866</v>
      </c>
      <c r="D72" s="824">
        <v>525</v>
      </c>
      <c r="E72" s="824">
        <v>727</v>
      </c>
      <c r="F72" s="823">
        <v>1252</v>
      </c>
      <c r="G72" s="824">
        <v>511</v>
      </c>
      <c r="H72" s="824">
        <v>941</v>
      </c>
      <c r="I72" s="823">
        <v>1452</v>
      </c>
      <c r="J72" s="824">
        <v>499</v>
      </c>
      <c r="K72" s="824">
        <v>699</v>
      </c>
      <c r="L72" s="823">
        <v>1198</v>
      </c>
      <c r="M72" s="824">
        <v>625</v>
      </c>
      <c r="N72" s="824">
        <v>0</v>
      </c>
      <c r="O72" s="823">
        <v>625</v>
      </c>
      <c r="P72" s="1489"/>
      <c r="Q72" s="35"/>
      <c r="R72" s="35"/>
      <c r="S72" s="35"/>
      <c r="T72" s="108"/>
      <c r="U72" s="108"/>
      <c r="V72" s="108"/>
      <c r="W72" s="108"/>
      <c r="X72" s="108"/>
      <c r="Y72" s="108"/>
      <c r="Z72" s="108"/>
      <c r="AA72" s="108"/>
      <c r="AB72" s="108"/>
      <c r="AC72" s="108"/>
      <c r="AD72" s="40"/>
      <c r="AE72" s="40"/>
      <c r="AF72" s="40"/>
      <c r="AG72" s="40"/>
      <c r="AH72" s="40"/>
      <c r="AI72" s="40"/>
      <c r="AJ72" s="40"/>
      <c r="AK72" s="40"/>
      <c r="AL72" s="18"/>
    </row>
    <row r="73" spans="1:38" ht="27" customHeight="1">
      <c r="A73" s="565"/>
      <c r="B73" s="236"/>
      <c r="C73" s="1512" t="s">
        <v>53</v>
      </c>
      <c r="D73" s="823">
        <v>631</v>
      </c>
      <c r="E73" s="823">
        <v>727</v>
      </c>
      <c r="F73" s="823">
        <v>1358</v>
      </c>
      <c r="G73" s="823">
        <v>617</v>
      </c>
      <c r="H73" s="823">
        <v>941</v>
      </c>
      <c r="I73" s="823">
        <v>1558</v>
      </c>
      <c r="J73" s="823">
        <v>577</v>
      </c>
      <c r="K73" s="823">
        <v>699</v>
      </c>
      <c r="L73" s="823">
        <v>1276</v>
      </c>
      <c r="M73" s="823">
        <v>625</v>
      </c>
      <c r="N73" s="823">
        <v>779</v>
      </c>
      <c r="O73" s="823">
        <v>1404</v>
      </c>
      <c r="P73" s="1489"/>
      <c r="Q73" s="35"/>
      <c r="R73" s="35"/>
      <c r="S73" s="35"/>
      <c r="T73" s="108"/>
      <c r="U73" s="108"/>
      <c r="V73" s="108"/>
      <c r="W73" s="108"/>
      <c r="X73" s="108"/>
      <c r="Y73" s="108"/>
      <c r="Z73" s="108"/>
      <c r="AA73" s="108"/>
      <c r="AB73" s="108"/>
      <c r="AC73" s="108"/>
      <c r="AD73" s="40"/>
      <c r="AE73" s="40"/>
      <c r="AF73" s="40"/>
      <c r="AG73" s="40"/>
      <c r="AH73" s="40"/>
      <c r="AI73" s="40"/>
      <c r="AJ73" s="40"/>
      <c r="AK73" s="40"/>
      <c r="AL73" s="18"/>
    </row>
    <row r="74" spans="1:38" ht="23.25" customHeight="1">
      <c r="A74" s="565"/>
      <c r="B74" s="236"/>
      <c r="C74" s="2120" t="s">
        <v>867</v>
      </c>
      <c r="D74" s="2121"/>
      <c r="E74" s="2121"/>
      <c r="F74" s="2121"/>
      <c r="G74" s="2121"/>
      <c r="H74" s="2121"/>
      <c r="I74" s="2121"/>
      <c r="J74" s="2121"/>
      <c r="K74" s="2121"/>
      <c r="L74" s="2121"/>
      <c r="M74" s="2121"/>
      <c r="N74" s="2121"/>
      <c r="O74" s="2122"/>
      <c r="P74" s="108"/>
      <c r="Q74" s="108"/>
      <c r="R74" s="108"/>
      <c r="S74" s="108"/>
      <c r="T74" s="108"/>
      <c r="U74" s="108"/>
      <c r="V74" s="108"/>
      <c r="W74" s="108"/>
      <c r="X74" s="108"/>
      <c r="Y74" s="108"/>
      <c r="Z74" s="108"/>
      <c r="AA74" s="108"/>
      <c r="AB74" s="108"/>
      <c r="AC74" s="108"/>
      <c r="AD74" s="40"/>
      <c r="AE74" s="40"/>
      <c r="AF74" s="40"/>
      <c r="AG74" s="40"/>
      <c r="AH74" s="40"/>
      <c r="AI74" s="40"/>
      <c r="AJ74" s="40"/>
      <c r="AK74" s="40"/>
      <c r="AL74" s="18"/>
    </row>
    <row r="75" spans="1:38" ht="23.25" customHeight="1">
      <c r="A75" s="565"/>
      <c r="B75" s="236"/>
      <c r="C75" s="1513"/>
      <c r="D75" s="1490"/>
      <c r="E75" s="1490"/>
      <c r="F75" s="1490"/>
      <c r="G75" s="1490"/>
      <c r="H75" s="1490"/>
      <c r="I75" s="1490"/>
      <c r="J75" s="1490"/>
      <c r="K75" s="1491"/>
      <c r="L75" s="1491"/>
      <c r="M75" s="1491"/>
      <c r="N75" s="1491"/>
      <c r="O75" s="1492"/>
      <c r="P75" s="108"/>
      <c r="Q75" s="108"/>
      <c r="R75" s="108"/>
      <c r="S75" s="108"/>
      <c r="T75" s="108"/>
      <c r="U75" s="108"/>
      <c r="V75" s="108"/>
      <c r="W75" s="108"/>
      <c r="X75" s="108"/>
      <c r="Y75" s="108"/>
      <c r="Z75" s="108"/>
      <c r="AA75" s="108"/>
      <c r="AB75" s="108"/>
      <c r="AC75" s="108"/>
      <c r="AD75" s="40"/>
      <c r="AE75" s="40"/>
      <c r="AF75" s="40"/>
      <c r="AG75" s="40"/>
      <c r="AH75" s="40"/>
      <c r="AI75" s="40"/>
      <c r="AJ75" s="40"/>
      <c r="AK75" s="40"/>
      <c r="AL75" s="18"/>
    </row>
    <row r="76" spans="1:38" ht="30.75" customHeight="1">
      <c r="A76" s="565"/>
      <c r="B76" s="236"/>
      <c r="C76" s="2107" t="s">
        <v>868</v>
      </c>
      <c r="D76" s="2123"/>
      <c r="E76" s="2123"/>
      <c r="F76" s="2123"/>
      <c r="G76" s="2123"/>
      <c r="H76" s="2123"/>
      <c r="I76" s="2123"/>
      <c r="J76" s="2123"/>
      <c r="K76" s="108"/>
      <c r="L76" s="108"/>
      <c r="M76" s="108"/>
      <c r="N76" s="108"/>
      <c r="O76" s="108"/>
      <c r="P76" s="108"/>
      <c r="Q76" s="108"/>
      <c r="R76" s="108"/>
      <c r="S76" s="108"/>
      <c r="T76" s="108"/>
      <c r="U76" s="108"/>
      <c r="V76" s="108"/>
      <c r="W76" s="108"/>
      <c r="X76" s="108"/>
      <c r="Y76" s="108"/>
      <c r="Z76" s="108"/>
      <c r="AA76" s="108"/>
      <c r="AB76" s="108"/>
      <c r="AC76" s="108"/>
      <c r="AD76" s="40"/>
      <c r="AE76" s="40"/>
      <c r="AF76" s="40"/>
      <c r="AG76" s="40"/>
      <c r="AH76" s="40"/>
      <c r="AI76" s="40"/>
      <c r="AJ76" s="40"/>
      <c r="AK76" s="40"/>
      <c r="AL76" s="18"/>
    </row>
    <row r="77" spans="1:38" ht="70.5" customHeight="1">
      <c r="A77" s="565"/>
      <c r="B77" s="236"/>
      <c r="C77" s="2126" t="s">
        <v>869</v>
      </c>
      <c r="D77" s="1991"/>
      <c r="E77" s="1991"/>
      <c r="F77" s="1991"/>
      <c r="G77" s="1991"/>
      <c r="H77" s="1991"/>
      <c r="I77" s="1991"/>
      <c r="J77" s="1991"/>
      <c r="K77" s="108"/>
      <c r="L77" s="108"/>
      <c r="M77" s="108"/>
      <c r="N77" s="108"/>
      <c r="O77" s="108"/>
      <c r="P77" s="108"/>
      <c r="Q77" s="108"/>
      <c r="R77" s="108"/>
      <c r="S77" s="108"/>
      <c r="T77" s="108"/>
      <c r="U77" s="108"/>
      <c r="V77" s="108"/>
      <c r="W77" s="108"/>
      <c r="X77" s="108"/>
      <c r="Y77" s="108"/>
      <c r="Z77" s="108"/>
      <c r="AA77" s="108"/>
      <c r="AB77" s="108"/>
      <c r="AC77" s="108"/>
      <c r="AD77" s="40"/>
      <c r="AE77" s="40"/>
      <c r="AF77" s="40"/>
      <c r="AG77" s="40"/>
      <c r="AH77" s="40"/>
      <c r="AI77" s="40"/>
      <c r="AJ77" s="40"/>
      <c r="AK77" s="40"/>
      <c r="AL77" s="18"/>
    </row>
    <row r="78" spans="1:38" ht="30" customHeight="1">
      <c r="A78" s="565"/>
      <c r="B78" s="236"/>
      <c r="C78" s="1634" t="s">
        <v>870</v>
      </c>
      <c r="D78" s="1634"/>
      <c r="E78" s="1634"/>
      <c r="F78" s="1634"/>
      <c r="G78" s="2129"/>
      <c r="H78" s="52"/>
      <c r="I78" s="108"/>
      <c r="J78" s="108"/>
      <c r="K78" s="108"/>
      <c r="L78" s="108"/>
      <c r="M78" s="108"/>
      <c r="N78" s="52"/>
      <c r="O78" s="108"/>
      <c r="P78" s="108"/>
      <c r="Q78" s="108"/>
      <c r="R78" s="108"/>
      <c r="S78" s="108"/>
      <c r="T78" s="108"/>
      <c r="U78" s="108"/>
      <c r="V78" s="108"/>
      <c r="W78" s="108"/>
      <c r="X78" s="108"/>
      <c r="Y78" s="108"/>
      <c r="Z78" s="108"/>
      <c r="AA78" s="108"/>
      <c r="AB78" s="108"/>
      <c r="AC78" s="108"/>
      <c r="AD78" s="40"/>
      <c r="AE78" s="40"/>
      <c r="AF78" s="40"/>
      <c r="AG78" s="40"/>
      <c r="AH78" s="40"/>
      <c r="AI78" s="40"/>
      <c r="AJ78" s="40"/>
      <c r="AK78" s="40"/>
      <c r="AL78" s="18"/>
    </row>
    <row r="79" spans="1:38" ht="22.5" customHeight="1">
      <c r="A79" s="565"/>
      <c r="B79" s="236"/>
      <c r="C79" s="648"/>
      <c r="D79" s="648">
        <v>2021</v>
      </c>
      <c r="E79" s="648">
        <v>2022</v>
      </c>
      <c r="F79" s="648">
        <v>2023</v>
      </c>
      <c r="G79" s="648">
        <v>2024</v>
      </c>
      <c r="H79" s="52"/>
      <c r="I79" s="108"/>
      <c r="J79" s="108"/>
      <c r="K79" s="108"/>
      <c r="L79" s="108"/>
      <c r="M79" s="108"/>
      <c r="N79" s="52"/>
      <c r="O79" s="108"/>
      <c r="P79" s="108"/>
      <c r="Q79" s="108"/>
      <c r="R79" s="108"/>
      <c r="S79" s="108"/>
      <c r="T79" s="108"/>
      <c r="U79" s="108"/>
      <c r="V79" s="108"/>
      <c r="W79" s="108"/>
      <c r="X79" s="108"/>
      <c r="Y79" s="108"/>
      <c r="Z79" s="108"/>
      <c r="AA79" s="108"/>
      <c r="AB79" s="108"/>
      <c r="AC79" s="108"/>
      <c r="AD79" s="40"/>
      <c r="AE79" s="40"/>
      <c r="AF79" s="40"/>
      <c r="AG79" s="40"/>
      <c r="AH79" s="40"/>
      <c r="AI79" s="40"/>
      <c r="AJ79" s="40"/>
      <c r="AK79" s="40"/>
      <c r="AL79" s="18"/>
    </row>
    <row r="80" spans="1:38" ht="26.25" customHeight="1">
      <c r="A80" s="565"/>
      <c r="B80" s="236"/>
      <c r="C80" s="586"/>
      <c r="D80" s="586">
        <v>0</v>
      </c>
      <c r="E80" s="586">
        <v>0</v>
      </c>
      <c r="F80" s="586">
        <v>0</v>
      </c>
      <c r="G80" s="586">
        <v>0</v>
      </c>
      <c r="H80" s="108"/>
      <c r="I80" s="108"/>
      <c r="J80" s="108"/>
      <c r="K80" s="108"/>
      <c r="L80" s="108"/>
      <c r="M80" s="108"/>
      <c r="N80" s="52"/>
      <c r="O80" s="108"/>
      <c r="P80" s="108"/>
      <c r="Q80" s="108"/>
      <c r="R80" s="108"/>
      <c r="S80" s="108"/>
      <c r="T80" s="108"/>
      <c r="U80" s="108"/>
      <c r="V80" s="108"/>
      <c r="W80" s="108"/>
      <c r="X80" s="108"/>
      <c r="Y80" s="108"/>
      <c r="Z80" s="108"/>
      <c r="AA80" s="108"/>
      <c r="AB80" s="108"/>
      <c r="AC80" s="108"/>
      <c r="AD80" s="40"/>
      <c r="AE80" s="40"/>
      <c r="AF80" s="40"/>
      <c r="AG80" s="40"/>
      <c r="AH80" s="40"/>
      <c r="AI80" s="40"/>
      <c r="AJ80" s="40"/>
      <c r="AK80" s="40"/>
      <c r="AL80" s="18"/>
    </row>
    <row r="81" spans="1:39" ht="84" customHeight="1">
      <c r="A81" s="565"/>
      <c r="B81" s="236"/>
      <c r="C81" s="2130" t="s">
        <v>871</v>
      </c>
      <c r="D81" s="2130"/>
      <c r="E81" s="2130"/>
      <c r="F81" s="2130"/>
      <c r="G81" s="2130"/>
      <c r="H81" s="45"/>
      <c r="I81" s="44"/>
      <c r="J81" s="44"/>
      <c r="K81" s="44"/>
      <c r="L81" s="44"/>
      <c r="M81" s="44"/>
      <c r="N81" s="52"/>
      <c r="O81" s="108"/>
      <c r="P81" s="108"/>
      <c r="Q81" s="108"/>
      <c r="R81" s="108"/>
      <c r="S81" s="108"/>
      <c r="T81" s="108"/>
      <c r="U81" s="108"/>
      <c r="V81" s="108"/>
      <c r="W81" s="108"/>
      <c r="X81" s="108"/>
      <c r="Y81" s="108"/>
      <c r="Z81" s="108"/>
      <c r="AA81" s="108"/>
      <c r="AB81" s="108"/>
      <c r="AC81" s="108"/>
      <c r="AD81" s="40"/>
      <c r="AE81" s="40"/>
      <c r="AF81" s="40"/>
      <c r="AG81" s="40"/>
      <c r="AH81" s="40"/>
      <c r="AI81" s="40"/>
      <c r="AJ81" s="40"/>
      <c r="AK81" s="40"/>
      <c r="AL81" s="18"/>
    </row>
    <row r="82" spans="1:39" ht="22.5" customHeight="1">
      <c r="A82" s="565"/>
      <c r="B82" s="236"/>
      <c r="C82" s="1499"/>
      <c r="D82" s="27"/>
      <c r="E82" s="27"/>
      <c r="F82" s="27"/>
      <c r="G82" s="27"/>
      <c r="H82" s="27"/>
      <c r="I82" s="27"/>
      <c r="J82" s="27"/>
      <c r="K82" s="27"/>
      <c r="L82" s="27"/>
      <c r="M82" s="27"/>
      <c r="N82" s="108"/>
      <c r="O82" s="108"/>
      <c r="P82" s="108"/>
      <c r="Q82" s="108"/>
      <c r="R82" s="108"/>
      <c r="S82" s="108"/>
      <c r="T82" s="108"/>
      <c r="U82" s="108"/>
      <c r="V82" s="108"/>
      <c r="W82" s="108"/>
      <c r="X82" s="108"/>
      <c r="Y82" s="108"/>
      <c r="Z82" s="108"/>
      <c r="AA82" s="108"/>
      <c r="AB82" s="108"/>
      <c r="AC82" s="108"/>
      <c r="AD82" s="40"/>
      <c r="AE82" s="40"/>
      <c r="AF82" s="40"/>
      <c r="AG82" s="40"/>
      <c r="AH82" s="40"/>
      <c r="AI82" s="40"/>
      <c r="AJ82" s="40"/>
      <c r="AK82" s="40"/>
      <c r="AL82" s="18"/>
    </row>
    <row r="83" spans="1:39" ht="23.25" customHeight="1">
      <c r="A83" s="565"/>
      <c r="B83" s="236"/>
      <c r="C83" s="2128" t="s">
        <v>872</v>
      </c>
      <c r="D83" s="2123"/>
      <c r="E83" s="2123"/>
      <c r="F83" s="2123"/>
      <c r="G83" s="2123"/>
      <c r="H83" s="2123"/>
      <c r="I83" s="2123"/>
      <c r="J83" s="2123"/>
      <c r="K83" s="108"/>
      <c r="L83" s="108"/>
      <c r="M83" s="108"/>
      <c r="N83" s="108"/>
      <c r="O83" s="108"/>
      <c r="P83" s="108"/>
      <c r="Q83" s="108"/>
      <c r="R83" s="108"/>
      <c r="S83" s="108"/>
      <c r="T83" s="108"/>
      <c r="U83" s="108"/>
      <c r="V83" s="108"/>
      <c r="W83" s="108"/>
      <c r="X83" s="108"/>
      <c r="Y83" s="108"/>
      <c r="Z83" s="108"/>
      <c r="AA83" s="108"/>
      <c r="AB83" s="108"/>
      <c r="AC83" s="108"/>
      <c r="AD83" s="40"/>
      <c r="AE83" s="40"/>
      <c r="AF83" s="40"/>
      <c r="AG83" s="40"/>
      <c r="AH83" s="40"/>
      <c r="AI83" s="40"/>
      <c r="AJ83" s="40"/>
      <c r="AK83" s="40"/>
      <c r="AL83" s="18"/>
    </row>
    <row r="84" spans="1:39" ht="55.4" customHeight="1">
      <c r="A84" s="565"/>
      <c r="B84" s="236"/>
      <c r="C84" s="2126" t="s">
        <v>873</v>
      </c>
      <c r="D84" s="1991"/>
      <c r="E84" s="1991"/>
      <c r="F84" s="1991"/>
      <c r="G84" s="1991"/>
      <c r="H84" s="1991"/>
      <c r="I84" s="1991"/>
      <c r="J84" s="1991"/>
      <c r="K84" s="108"/>
      <c r="L84" s="108"/>
      <c r="M84" s="108"/>
      <c r="N84" s="108"/>
      <c r="O84" s="108"/>
      <c r="P84" s="108"/>
      <c r="Q84" s="108"/>
      <c r="R84" s="108"/>
      <c r="S84" s="108"/>
      <c r="T84" s="108"/>
      <c r="U84" s="108"/>
      <c r="V84" s="108"/>
      <c r="W84" s="108"/>
      <c r="X84" s="108"/>
      <c r="Y84" s="108"/>
      <c r="Z84" s="108"/>
      <c r="AA84" s="108"/>
      <c r="AB84" s="108"/>
      <c r="AC84" s="108"/>
      <c r="AD84" s="40"/>
      <c r="AE84" s="40"/>
      <c r="AF84" s="40"/>
      <c r="AG84" s="40"/>
      <c r="AH84" s="40"/>
      <c r="AI84" s="40"/>
      <c r="AJ84" s="40"/>
      <c r="AK84" s="40"/>
      <c r="AL84" s="18"/>
    </row>
    <row r="85" spans="1:39" ht="28.5" customHeight="1">
      <c r="A85" s="565"/>
      <c r="B85" s="236"/>
      <c r="C85" s="1916" t="s">
        <v>874</v>
      </c>
      <c r="D85" s="2127"/>
      <c r="E85" s="2127"/>
      <c r="F85" s="2127"/>
      <c r="G85" s="2127"/>
      <c r="H85" s="52"/>
      <c r="I85" s="108"/>
      <c r="J85" s="108"/>
      <c r="K85" s="108"/>
      <c r="L85" s="108"/>
      <c r="M85" s="108"/>
      <c r="N85" s="108"/>
      <c r="O85" s="108"/>
      <c r="P85" s="108"/>
      <c r="Q85" s="108"/>
      <c r="R85" s="108"/>
      <c r="S85" s="108"/>
      <c r="T85" s="108"/>
      <c r="U85" s="108"/>
      <c r="V85" s="108"/>
      <c r="W85" s="108"/>
      <c r="X85" s="108"/>
      <c r="Y85" s="108"/>
      <c r="Z85" s="108"/>
      <c r="AA85" s="108"/>
      <c r="AB85" s="108"/>
      <c r="AC85" s="108"/>
      <c r="AD85" s="40"/>
      <c r="AE85" s="40"/>
      <c r="AF85" s="40"/>
      <c r="AG85" s="40"/>
      <c r="AH85" s="40"/>
      <c r="AI85" s="40"/>
      <c r="AJ85" s="40"/>
      <c r="AK85" s="40"/>
      <c r="AL85" s="18"/>
    </row>
    <row r="86" spans="1:39" ht="16.5" customHeight="1">
      <c r="A86" s="565"/>
      <c r="B86" s="236"/>
      <c r="C86" s="1514" t="s">
        <v>50</v>
      </c>
      <c r="D86" s="847">
        <v>2021</v>
      </c>
      <c r="E86" s="847">
        <v>2022</v>
      </c>
      <c r="F86" s="847">
        <v>2023</v>
      </c>
      <c r="G86" s="847">
        <v>2024</v>
      </c>
      <c r="H86" s="52"/>
      <c r="I86" s="108"/>
      <c r="J86" s="108"/>
      <c r="K86" s="108"/>
      <c r="L86" s="108"/>
      <c r="M86" s="108"/>
      <c r="N86" s="108"/>
      <c r="O86" s="108"/>
      <c r="P86" s="108"/>
      <c r="Q86" s="108"/>
      <c r="R86" s="108"/>
      <c r="S86" s="108"/>
      <c r="T86" s="108"/>
      <c r="U86" s="108"/>
      <c r="V86" s="108"/>
      <c r="W86" s="108"/>
      <c r="X86" s="108"/>
      <c r="Y86" s="108"/>
      <c r="Z86" s="108"/>
      <c r="AA86" s="108"/>
      <c r="AB86" s="108"/>
      <c r="AC86" s="108"/>
      <c r="AD86" s="40"/>
      <c r="AE86" s="40"/>
      <c r="AF86" s="40"/>
      <c r="AG86" s="40"/>
      <c r="AH86" s="40"/>
      <c r="AI86" s="40"/>
      <c r="AJ86" s="40"/>
      <c r="AK86" s="40"/>
      <c r="AL86" s="18"/>
    </row>
    <row r="87" spans="1:39" s="119" customFormat="1" ht="33.75" customHeight="1">
      <c r="A87" s="1518"/>
      <c r="B87" s="235"/>
      <c r="C87" s="1515" t="s">
        <v>875</v>
      </c>
      <c r="D87" s="1493">
        <v>6580245</v>
      </c>
      <c r="E87" s="1493">
        <v>2000000</v>
      </c>
      <c r="F87" s="1493">
        <v>1500000</v>
      </c>
      <c r="G87" s="1493">
        <v>4057355</v>
      </c>
      <c r="H87" s="52"/>
      <c r="I87" s="108"/>
      <c r="J87" s="108"/>
      <c r="K87" s="108"/>
      <c r="L87" s="108"/>
      <c r="M87" s="108"/>
      <c r="N87" s="108"/>
      <c r="O87" s="108"/>
      <c r="P87" s="108"/>
      <c r="Q87" s="108"/>
      <c r="R87" s="108"/>
      <c r="S87" s="108"/>
      <c r="T87" s="108"/>
      <c r="U87" s="108"/>
      <c r="V87" s="108"/>
      <c r="W87" s="108"/>
      <c r="X87" s="108"/>
      <c r="Y87" s="108"/>
      <c r="Z87" s="108"/>
      <c r="AA87" s="108"/>
      <c r="AB87" s="108"/>
      <c r="AC87" s="108"/>
      <c r="AD87" s="40"/>
      <c r="AE87" s="40"/>
      <c r="AF87" s="40"/>
      <c r="AG87" s="40"/>
      <c r="AH87" s="40"/>
      <c r="AI87" s="40"/>
      <c r="AJ87" s="40"/>
      <c r="AK87" s="40"/>
      <c r="AL87" s="118"/>
    </row>
    <row r="88" spans="1:39" ht="33.75" customHeight="1">
      <c r="A88" s="565"/>
      <c r="B88" s="236"/>
      <c r="C88" s="1516" t="s">
        <v>876</v>
      </c>
      <c r="D88" s="1494">
        <v>4869201</v>
      </c>
      <c r="E88" s="1494">
        <v>1740070</v>
      </c>
      <c r="F88" s="1494">
        <v>941986</v>
      </c>
      <c r="G88" s="1493">
        <v>1330679</v>
      </c>
      <c r="H88" s="52"/>
      <c r="I88" s="108"/>
      <c r="J88" s="108"/>
      <c r="K88" s="108"/>
      <c r="L88" s="108"/>
      <c r="M88" s="108"/>
      <c r="N88" s="108"/>
      <c r="O88" s="108"/>
      <c r="P88" s="108"/>
      <c r="Q88" s="108"/>
      <c r="R88" s="108"/>
      <c r="S88" s="108"/>
      <c r="T88" s="108"/>
      <c r="U88" s="108"/>
      <c r="V88" s="108"/>
      <c r="W88" s="108"/>
      <c r="X88" s="108"/>
      <c r="Y88" s="108"/>
      <c r="Z88" s="108"/>
      <c r="AA88" s="108"/>
      <c r="AB88" s="108"/>
      <c r="AC88" s="108"/>
      <c r="AD88" s="40"/>
      <c r="AE88" s="40"/>
      <c r="AF88" s="40"/>
      <c r="AG88" s="40"/>
      <c r="AH88" s="40"/>
      <c r="AI88" s="40"/>
      <c r="AJ88" s="40"/>
      <c r="AK88" s="40"/>
      <c r="AL88" s="18"/>
    </row>
    <row r="89" spans="1:39" ht="18.75" customHeight="1">
      <c r="A89" s="565"/>
      <c r="B89" s="236"/>
      <c r="C89" s="1495" t="s">
        <v>877</v>
      </c>
      <c r="D89" s="1496"/>
      <c r="E89" s="1496"/>
      <c r="F89" s="1496"/>
      <c r="G89" s="1496"/>
      <c r="H89" s="52"/>
      <c r="I89" s="108"/>
      <c r="J89" s="108"/>
      <c r="K89" s="108"/>
      <c r="L89" s="108"/>
      <c r="M89" s="108"/>
      <c r="N89" s="108"/>
      <c r="O89" s="108"/>
      <c r="P89" s="108"/>
      <c r="Q89" s="108"/>
      <c r="R89" s="108"/>
      <c r="S89" s="108"/>
      <c r="T89" s="108"/>
      <c r="U89" s="108"/>
      <c r="V89" s="108"/>
      <c r="W89" s="108"/>
      <c r="X89" s="108"/>
      <c r="Y89" s="108"/>
      <c r="Z89" s="108"/>
      <c r="AA89" s="108"/>
      <c r="AB89" s="108"/>
      <c r="AC89" s="108"/>
      <c r="AD89" s="40"/>
      <c r="AE89" s="40"/>
      <c r="AF89" s="40"/>
      <c r="AG89" s="40"/>
      <c r="AH89" s="40"/>
      <c r="AI89" s="40"/>
      <c r="AJ89" s="40"/>
      <c r="AK89" s="40"/>
      <c r="AL89" s="18"/>
    </row>
    <row r="90" spans="1:39" ht="18" customHeight="1">
      <c r="A90" s="1235"/>
      <c r="B90" s="236"/>
      <c r="C90" s="1499"/>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1132"/>
      <c r="AM90" s="28"/>
    </row>
    <row r="91" spans="1:39" ht="18" hidden="1" customHeight="1">
      <c r="A91" s="1235"/>
      <c r="B91" s="1486"/>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1132"/>
      <c r="AM91" s="28"/>
    </row>
    <row r="92" spans="1:39" ht="18" hidden="1" customHeight="1">
      <c r="A92" s="488"/>
      <c r="B92" s="24"/>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40"/>
      <c r="AE92" s="40"/>
      <c r="AF92" s="40"/>
      <c r="AG92" s="40"/>
      <c r="AH92" s="40"/>
      <c r="AI92" s="40"/>
      <c r="AJ92" s="40"/>
      <c r="AK92" s="40"/>
      <c r="AL92" s="18"/>
    </row>
    <row r="93" spans="1:39" hidden="1">
      <c r="B93" s="24"/>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40"/>
      <c r="AE93" s="40"/>
      <c r="AF93" s="40"/>
      <c r="AG93" s="40"/>
      <c r="AH93" s="40"/>
      <c r="AI93" s="40"/>
      <c r="AJ93" s="40"/>
      <c r="AK93" s="40"/>
      <c r="AL93" s="18"/>
    </row>
    <row r="94" spans="1:39" hidden="1">
      <c r="B94" s="24"/>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40"/>
      <c r="AE94" s="40"/>
      <c r="AF94" s="40"/>
      <c r="AG94" s="40"/>
      <c r="AH94" s="40"/>
      <c r="AI94" s="40"/>
      <c r="AJ94" s="40"/>
      <c r="AK94" s="40"/>
      <c r="AL94" s="18"/>
    </row>
    <row r="95" spans="1:39" hidden="1">
      <c r="B95" s="24"/>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40"/>
      <c r="AE95" s="40"/>
      <c r="AF95" s="40"/>
      <c r="AG95" s="40"/>
      <c r="AH95" s="40"/>
      <c r="AI95" s="40"/>
      <c r="AJ95" s="40"/>
      <c r="AK95" s="40"/>
      <c r="AL95" s="18"/>
    </row>
    <row r="96" spans="1:39" hidden="1">
      <c r="B96" s="24"/>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40"/>
      <c r="AE96" s="40"/>
      <c r="AF96" s="40"/>
      <c r="AG96" s="40"/>
      <c r="AH96" s="40"/>
      <c r="AI96" s="40"/>
      <c r="AJ96" s="40"/>
      <c r="AK96" s="40"/>
      <c r="AL96" s="18"/>
    </row>
    <row r="97" spans="2:38" ht="15" hidden="1" customHeight="1">
      <c r="B97" s="24"/>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40"/>
      <c r="AE97" s="40"/>
      <c r="AF97" s="40"/>
      <c r="AG97" s="40"/>
      <c r="AH97" s="40"/>
      <c r="AI97" s="40"/>
      <c r="AJ97" s="40"/>
      <c r="AK97" s="40"/>
      <c r="AL97" s="18"/>
    </row>
    <row r="98" spans="2:38" hidden="1">
      <c r="B98" s="24"/>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40"/>
      <c r="AE98" s="40"/>
      <c r="AF98" s="40"/>
      <c r="AG98" s="40"/>
      <c r="AH98" s="40"/>
      <c r="AI98" s="40"/>
      <c r="AJ98" s="40"/>
      <c r="AK98" s="40"/>
      <c r="AL98" s="18"/>
    </row>
    <row r="99" spans="2:38" hidden="1">
      <c r="B99" s="24"/>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40"/>
      <c r="AE99" s="40"/>
      <c r="AF99" s="40"/>
      <c r="AG99" s="40"/>
      <c r="AH99" s="40"/>
      <c r="AI99" s="40"/>
      <c r="AJ99" s="40"/>
      <c r="AK99" s="40"/>
      <c r="AL99" s="18"/>
    </row>
    <row r="100" spans="2:38" hidden="1">
      <c r="B100" s="24"/>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40"/>
      <c r="AE100" s="40"/>
      <c r="AF100" s="40"/>
      <c r="AG100" s="40"/>
      <c r="AH100" s="40"/>
      <c r="AI100" s="40"/>
      <c r="AJ100" s="40"/>
      <c r="AK100" s="40"/>
      <c r="AL100" s="18"/>
    </row>
    <row r="101" spans="2:38" hidden="1">
      <c r="B101" s="24"/>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40"/>
      <c r="AE101" s="40"/>
      <c r="AF101" s="40"/>
      <c r="AG101" s="40"/>
      <c r="AH101" s="40"/>
      <c r="AI101" s="40"/>
      <c r="AJ101" s="40"/>
      <c r="AK101" s="40"/>
      <c r="AL101" s="18"/>
    </row>
    <row r="102" spans="2:38" hidden="1">
      <c r="B102" s="24"/>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40"/>
      <c r="AE102" s="40"/>
      <c r="AF102" s="40"/>
      <c r="AG102" s="40"/>
      <c r="AH102" s="40"/>
      <c r="AI102" s="40"/>
      <c r="AJ102" s="40"/>
      <c r="AK102" s="40"/>
      <c r="AL102" s="18"/>
    </row>
    <row r="103" spans="2:38" hidden="1">
      <c r="B103" s="24"/>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40"/>
      <c r="AE103" s="40"/>
      <c r="AF103" s="40"/>
      <c r="AG103" s="40"/>
      <c r="AH103" s="40"/>
      <c r="AI103" s="40"/>
      <c r="AJ103" s="40"/>
      <c r="AK103" s="40"/>
      <c r="AL103" s="18"/>
    </row>
    <row r="104" spans="2:38" hidden="1">
      <c r="B104" s="24"/>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40"/>
      <c r="AE104" s="40"/>
      <c r="AF104" s="40"/>
      <c r="AG104" s="40"/>
      <c r="AH104" s="40"/>
      <c r="AI104" s="40"/>
      <c r="AJ104" s="40"/>
      <c r="AK104" s="40"/>
      <c r="AL104" s="18"/>
    </row>
    <row r="105" spans="2:38" hidden="1">
      <c r="B105" s="24"/>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40"/>
      <c r="AE105" s="40"/>
      <c r="AF105" s="40"/>
      <c r="AG105" s="40"/>
      <c r="AH105" s="40"/>
      <c r="AI105" s="40"/>
      <c r="AJ105" s="40"/>
      <c r="AK105" s="40"/>
      <c r="AL105" s="18"/>
    </row>
    <row r="106" spans="2:38" hidden="1">
      <c r="B106" s="24"/>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40"/>
      <c r="AE106" s="40"/>
      <c r="AF106" s="40"/>
      <c r="AG106" s="40"/>
      <c r="AH106" s="40"/>
      <c r="AI106" s="40"/>
      <c r="AJ106" s="40"/>
      <c r="AK106" s="40"/>
      <c r="AL106" s="18"/>
    </row>
    <row r="107" spans="2:38" hidden="1">
      <c r="B107" s="24"/>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40"/>
      <c r="AE107" s="40"/>
      <c r="AF107" s="40"/>
      <c r="AG107" s="40"/>
      <c r="AH107" s="40"/>
      <c r="AI107" s="40"/>
      <c r="AJ107" s="40"/>
      <c r="AK107" s="40"/>
      <c r="AL107" s="18"/>
    </row>
    <row r="108" spans="2:38" hidden="1">
      <c r="B108" s="24"/>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40"/>
      <c r="AE108" s="40"/>
      <c r="AF108" s="40"/>
      <c r="AG108" s="40"/>
      <c r="AH108" s="40"/>
      <c r="AI108" s="40"/>
      <c r="AJ108" s="40"/>
      <c r="AK108" s="40"/>
      <c r="AL108" s="18"/>
    </row>
    <row r="109" spans="2:38" hidden="1">
      <c r="B109" s="24"/>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40"/>
      <c r="AE109" s="40"/>
      <c r="AF109" s="40"/>
      <c r="AG109" s="40"/>
      <c r="AH109" s="40"/>
      <c r="AI109" s="40"/>
      <c r="AJ109" s="40"/>
      <c r="AK109" s="40"/>
      <c r="AL109" s="18"/>
    </row>
    <row r="110" spans="2:38" hidden="1">
      <c r="B110" s="24"/>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40"/>
      <c r="AE110" s="40"/>
      <c r="AF110" s="40"/>
      <c r="AG110" s="40"/>
      <c r="AH110" s="40"/>
      <c r="AI110" s="40"/>
      <c r="AJ110" s="40"/>
      <c r="AK110" s="40"/>
      <c r="AL110" s="18"/>
    </row>
    <row r="111" spans="2:38" hidden="1">
      <c r="B111" s="24"/>
      <c r="C111" s="1497"/>
      <c r="D111" s="148"/>
      <c r="E111" s="148"/>
      <c r="F111" s="148"/>
      <c r="G111" s="148"/>
      <c r="H111" s="148"/>
      <c r="I111" s="148"/>
      <c r="J111" s="148"/>
      <c r="K111" s="148"/>
      <c r="L111" s="148"/>
      <c r="M111" s="148"/>
      <c r="N111" s="148"/>
      <c r="O111" s="148"/>
      <c r="P111" s="1498"/>
      <c r="Q111" s="1499"/>
      <c r="R111" s="27"/>
      <c r="S111" s="27"/>
      <c r="T111" s="27"/>
      <c r="U111" s="27"/>
      <c r="V111" s="27"/>
      <c r="W111" s="27"/>
      <c r="X111" s="1132"/>
      <c r="Y111" s="28"/>
      <c r="Z111" s="28"/>
      <c r="AA111" s="28"/>
      <c r="AB111" s="28"/>
      <c r="AC111" s="28"/>
      <c r="AD111" s="202"/>
      <c r="AE111" s="202"/>
      <c r="AF111" s="202"/>
      <c r="AG111" s="202"/>
      <c r="AH111" s="202"/>
      <c r="AI111" s="202"/>
      <c r="AJ111" s="202"/>
      <c r="AK111" s="202"/>
    </row>
    <row r="112" spans="2:38" hidden="1">
      <c r="B112" s="24"/>
      <c r="C112" s="1497"/>
      <c r="D112" s="148"/>
      <c r="E112" s="148"/>
      <c r="F112" s="148"/>
      <c r="G112" s="148"/>
      <c r="H112" s="148"/>
      <c r="I112" s="148"/>
      <c r="J112" s="148"/>
      <c r="K112" s="148"/>
      <c r="L112" s="148"/>
      <c r="M112" s="148"/>
      <c r="N112" s="148"/>
      <c r="O112" s="148"/>
      <c r="P112" s="1498"/>
      <c r="Q112" s="52"/>
      <c r="R112" s="108"/>
      <c r="S112" s="108"/>
      <c r="T112" s="108"/>
      <c r="U112" s="108"/>
      <c r="V112" s="108"/>
      <c r="W112" s="108"/>
      <c r="X112" s="78"/>
    </row>
    <row r="113" spans="2:24" hidden="1">
      <c r="B113" s="24"/>
      <c r="C113" s="1497"/>
      <c r="D113" s="148"/>
      <c r="E113" s="148"/>
      <c r="F113" s="148"/>
      <c r="G113" s="148"/>
      <c r="H113" s="148"/>
      <c r="I113" s="148"/>
      <c r="J113" s="148"/>
      <c r="K113" s="148"/>
      <c r="L113" s="148"/>
      <c r="M113" s="148"/>
      <c r="N113" s="148"/>
      <c r="O113" s="148"/>
      <c r="P113" s="1498"/>
      <c r="Q113" s="52"/>
      <c r="R113" s="108"/>
      <c r="S113" s="108"/>
      <c r="T113" s="108"/>
      <c r="U113" s="108"/>
      <c r="V113" s="108"/>
      <c r="W113" s="108"/>
      <c r="X113" s="78"/>
    </row>
    <row r="114" spans="2:24" hidden="1">
      <c r="B114" s="24"/>
      <c r="C114" s="1497"/>
      <c r="D114" s="148"/>
      <c r="E114" s="148"/>
      <c r="F114" s="148"/>
      <c r="G114" s="148"/>
      <c r="H114" s="148"/>
      <c r="I114" s="148"/>
      <c r="J114" s="148"/>
      <c r="K114" s="148"/>
      <c r="L114" s="148"/>
      <c r="M114" s="148"/>
      <c r="N114" s="148"/>
      <c r="O114" s="148"/>
      <c r="P114" s="1498"/>
      <c r="Q114" s="52"/>
      <c r="R114" s="108"/>
      <c r="S114" s="108"/>
      <c r="T114" s="108"/>
      <c r="U114" s="108"/>
      <c r="V114" s="108"/>
      <c r="W114" s="108"/>
      <c r="X114" s="78"/>
    </row>
    <row r="115" spans="2:24" hidden="1">
      <c r="B115" s="24"/>
      <c r="C115" s="1497"/>
      <c r="D115" s="148"/>
      <c r="E115" s="148"/>
      <c r="F115" s="148"/>
      <c r="G115" s="148"/>
      <c r="H115" s="148"/>
      <c r="I115" s="148"/>
      <c r="J115" s="148"/>
      <c r="K115" s="148"/>
      <c r="L115" s="148"/>
      <c r="M115" s="148"/>
      <c r="N115" s="148"/>
      <c r="O115" s="148"/>
      <c r="P115" s="1498"/>
      <c r="Q115" s="52"/>
      <c r="R115" s="108"/>
      <c r="S115" s="108"/>
      <c r="T115" s="108"/>
      <c r="U115" s="108"/>
      <c r="V115" s="108"/>
      <c r="W115" s="108"/>
      <c r="X115" s="78"/>
    </row>
    <row r="116" spans="2:24" ht="21" hidden="1" customHeight="1">
      <c r="B116" s="24"/>
      <c r="C116" s="1497"/>
      <c r="D116" s="148"/>
      <c r="E116" s="148"/>
      <c r="F116" s="148"/>
      <c r="G116" s="148"/>
      <c r="H116" s="148"/>
      <c r="I116" s="148"/>
      <c r="J116" s="148"/>
      <c r="K116" s="148"/>
      <c r="L116" s="148"/>
      <c r="M116" s="148"/>
      <c r="N116" s="148"/>
      <c r="O116" s="148"/>
      <c r="P116" s="1498"/>
      <c r="Q116" s="52"/>
      <c r="R116" s="108"/>
      <c r="S116" s="108"/>
      <c r="T116" s="108"/>
      <c r="U116" s="108"/>
      <c r="V116" s="108"/>
      <c r="W116" s="108"/>
      <c r="X116" s="78"/>
    </row>
    <row r="117" spans="2:24" ht="21" hidden="1" customHeight="1">
      <c r="B117" s="24"/>
      <c r="C117" s="1497"/>
      <c r="D117" s="148"/>
      <c r="E117" s="148"/>
      <c r="F117" s="148"/>
      <c r="G117" s="148"/>
      <c r="H117" s="148"/>
      <c r="I117" s="148"/>
      <c r="J117" s="148"/>
      <c r="K117" s="148"/>
      <c r="L117" s="148"/>
      <c r="M117" s="148"/>
      <c r="N117" s="148"/>
      <c r="O117" s="148"/>
      <c r="P117" s="1498"/>
      <c r="Q117" s="52"/>
      <c r="R117" s="108"/>
      <c r="S117" s="108"/>
      <c r="T117" s="108"/>
      <c r="U117" s="108"/>
      <c r="V117" s="108"/>
      <c r="W117" s="108"/>
      <c r="X117" s="78"/>
    </row>
    <row r="118" spans="2:24" ht="21" hidden="1" customHeight="1">
      <c r="B118" s="24"/>
      <c r="C118" s="1497"/>
      <c r="D118" s="148"/>
      <c r="E118" s="148"/>
      <c r="F118" s="148"/>
      <c r="G118" s="148"/>
      <c r="H118" s="148"/>
      <c r="I118" s="148"/>
      <c r="J118" s="148"/>
      <c r="K118" s="148"/>
      <c r="L118" s="148"/>
      <c r="M118" s="148"/>
      <c r="N118" s="148"/>
      <c r="O118" s="148"/>
      <c r="P118" s="1498"/>
      <c r="Q118" s="52"/>
      <c r="R118" s="108"/>
      <c r="S118" s="108"/>
      <c r="T118" s="108"/>
      <c r="U118" s="108"/>
      <c r="V118" s="108"/>
      <c r="W118" s="108"/>
      <c r="X118" s="78"/>
    </row>
    <row r="119" spans="2:24" ht="21" hidden="1" customHeight="1">
      <c r="B119" s="24"/>
      <c r="C119" s="1497"/>
      <c r="D119" s="148"/>
      <c r="E119" s="148"/>
      <c r="F119" s="148"/>
      <c r="G119" s="148"/>
      <c r="H119" s="148"/>
      <c r="I119" s="148"/>
      <c r="J119" s="148"/>
      <c r="K119" s="148"/>
      <c r="L119" s="148"/>
      <c r="M119" s="148"/>
      <c r="N119" s="148"/>
      <c r="O119" s="148"/>
      <c r="P119" s="1498"/>
      <c r="Q119" s="52"/>
      <c r="R119" s="108"/>
      <c r="S119" s="108"/>
      <c r="T119" s="108"/>
      <c r="U119" s="108"/>
      <c r="V119" s="108"/>
      <c r="W119" s="108"/>
      <c r="X119" s="78"/>
    </row>
    <row r="120" spans="2:24" ht="21" hidden="1" customHeight="1">
      <c r="B120" s="24"/>
      <c r="C120" s="1497"/>
      <c r="D120" s="148"/>
      <c r="E120" s="148"/>
      <c r="F120" s="148"/>
      <c r="G120" s="148"/>
      <c r="H120" s="148"/>
      <c r="I120" s="148"/>
      <c r="J120" s="148"/>
      <c r="K120" s="148"/>
      <c r="L120" s="148"/>
      <c r="M120" s="148"/>
      <c r="N120" s="148"/>
      <c r="O120" s="148"/>
      <c r="P120" s="1498"/>
      <c r="Q120" s="52"/>
      <c r="R120" s="108"/>
      <c r="S120" s="108"/>
      <c r="T120" s="108"/>
      <c r="U120" s="108"/>
      <c r="V120" s="108"/>
      <c r="W120" s="108"/>
      <c r="X120" s="78"/>
    </row>
    <row r="121" spans="2:24" hidden="1">
      <c r="B121" s="24"/>
      <c r="C121" s="1497"/>
      <c r="D121" s="148"/>
      <c r="E121" s="148"/>
      <c r="F121" s="148"/>
      <c r="G121" s="148"/>
      <c r="H121" s="148"/>
      <c r="I121" s="148"/>
      <c r="J121" s="148"/>
      <c r="K121" s="148"/>
      <c r="L121" s="148"/>
      <c r="M121" s="148"/>
      <c r="N121" s="148"/>
      <c r="O121" s="148"/>
      <c r="P121" s="1498"/>
      <c r="Q121" s="52"/>
      <c r="R121" s="108"/>
      <c r="S121" s="108"/>
      <c r="T121" s="108"/>
      <c r="U121" s="108"/>
      <c r="V121" s="108"/>
      <c r="W121" s="108"/>
      <c r="X121" s="78"/>
    </row>
    <row r="122" spans="2:24" ht="24" hidden="1" customHeight="1">
      <c r="B122" s="24"/>
      <c r="C122" s="1497"/>
      <c r="D122" s="148"/>
      <c r="E122" s="148"/>
      <c r="F122" s="148"/>
      <c r="G122" s="148"/>
      <c r="H122" s="148"/>
      <c r="I122" s="148"/>
      <c r="J122" s="148"/>
      <c r="K122" s="148"/>
      <c r="L122" s="148"/>
      <c r="M122" s="148"/>
      <c r="N122" s="148"/>
      <c r="O122" s="148"/>
      <c r="P122" s="1498"/>
      <c r="Q122" s="52"/>
      <c r="R122" s="108"/>
      <c r="S122" s="108"/>
      <c r="T122" s="108"/>
      <c r="U122" s="108"/>
      <c r="V122" s="108"/>
      <c r="W122" s="108"/>
      <c r="X122" s="78"/>
    </row>
    <row r="123" spans="2:24" hidden="1">
      <c r="B123" s="24"/>
      <c r="C123" s="1497"/>
      <c r="D123" s="148"/>
      <c r="E123" s="148"/>
      <c r="F123" s="148"/>
      <c r="G123" s="148"/>
      <c r="H123" s="148"/>
      <c r="I123" s="148"/>
      <c r="J123" s="148"/>
      <c r="K123" s="148"/>
      <c r="L123" s="148"/>
      <c r="M123" s="148"/>
      <c r="N123" s="148"/>
      <c r="O123" s="148"/>
      <c r="P123" s="1498"/>
      <c r="Q123" s="52"/>
      <c r="R123" s="108"/>
      <c r="S123" s="108"/>
      <c r="T123" s="108"/>
      <c r="U123" s="108"/>
      <c r="V123" s="108"/>
      <c r="W123" s="108"/>
      <c r="X123" s="78"/>
    </row>
    <row r="124" spans="2:24" hidden="1">
      <c r="B124" s="24"/>
      <c r="C124" s="1497"/>
      <c r="D124" s="148"/>
      <c r="E124" s="148"/>
      <c r="F124" s="148"/>
      <c r="G124" s="148"/>
      <c r="H124" s="148"/>
      <c r="I124" s="148"/>
      <c r="J124" s="148"/>
      <c r="K124" s="148"/>
      <c r="L124" s="148"/>
      <c r="M124" s="148"/>
      <c r="N124" s="148"/>
      <c r="O124" s="148"/>
      <c r="P124" s="1498"/>
      <c r="Q124" s="52"/>
      <c r="R124" s="108"/>
      <c r="S124" s="108"/>
      <c r="T124" s="108"/>
      <c r="U124" s="108"/>
      <c r="V124" s="108"/>
      <c r="W124" s="108"/>
      <c r="X124" s="78"/>
    </row>
    <row r="125" spans="2:24" hidden="1">
      <c r="B125" s="24"/>
      <c r="C125" s="1497"/>
      <c r="D125" s="148"/>
      <c r="E125" s="148"/>
      <c r="F125" s="148"/>
      <c r="G125" s="148"/>
      <c r="H125" s="148"/>
      <c r="I125" s="148"/>
      <c r="J125" s="148"/>
      <c r="K125" s="148"/>
      <c r="L125" s="148"/>
      <c r="M125" s="148"/>
      <c r="N125" s="148"/>
      <c r="O125" s="148"/>
      <c r="P125" s="1498"/>
      <c r="Q125" s="52"/>
      <c r="R125" s="108"/>
      <c r="S125" s="108"/>
      <c r="T125" s="108"/>
      <c r="U125" s="108"/>
      <c r="V125" s="108"/>
      <c r="W125" s="108"/>
      <c r="X125" s="78"/>
    </row>
    <row r="126" spans="2:24" hidden="1">
      <c r="B126" s="24"/>
      <c r="C126" s="1497"/>
      <c r="D126" s="148"/>
      <c r="E126" s="148"/>
      <c r="F126" s="148"/>
      <c r="G126" s="148"/>
      <c r="H126" s="148"/>
      <c r="I126" s="148"/>
      <c r="J126" s="148"/>
      <c r="K126" s="148"/>
      <c r="L126" s="148"/>
      <c r="M126" s="148"/>
      <c r="N126" s="148"/>
      <c r="O126" s="148"/>
      <c r="P126" s="1498"/>
      <c r="Q126" s="52"/>
      <c r="R126" s="108"/>
      <c r="S126" s="108"/>
      <c r="T126" s="108"/>
      <c r="U126" s="108"/>
      <c r="V126" s="108"/>
      <c r="W126" s="108"/>
      <c r="X126" s="78"/>
    </row>
    <row r="127" spans="2:24" hidden="1">
      <c r="B127" s="24"/>
      <c r="C127" s="1497"/>
      <c r="D127" s="148"/>
      <c r="E127" s="148"/>
      <c r="F127" s="148"/>
      <c r="G127" s="148"/>
      <c r="H127" s="148"/>
      <c r="I127" s="148"/>
      <c r="J127" s="148"/>
      <c r="K127" s="148"/>
      <c r="L127" s="148"/>
      <c r="M127" s="148"/>
      <c r="N127" s="148"/>
      <c r="O127" s="148"/>
      <c r="P127" s="1498"/>
      <c r="Q127" s="52"/>
      <c r="R127" s="108"/>
      <c r="S127" s="108"/>
      <c r="T127" s="108"/>
      <c r="U127" s="108"/>
      <c r="V127" s="108"/>
      <c r="W127" s="108"/>
      <c r="X127" s="78"/>
    </row>
    <row r="128" spans="2:24" hidden="1">
      <c r="B128" s="24"/>
      <c r="C128" s="1497"/>
      <c r="D128" s="148"/>
      <c r="E128" s="148"/>
      <c r="F128" s="148"/>
      <c r="G128" s="148"/>
      <c r="H128" s="148"/>
      <c r="I128" s="148"/>
      <c r="J128" s="148"/>
      <c r="K128" s="148"/>
      <c r="L128" s="148"/>
      <c r="M128" s="148"/>
      <c r="N128" s="148"/>
      <c r="O128" s="148"/>
      <c r="P128" s="1498"/>
      <c r="Q128" s="52"/>
      <c r="R128" s="108"/>
      <c r="S128" s="108"/>
      <c r="T128" s="108"/>
      <c r="U128" s="108"/>
      <c r="V128" s="108"/>
      <c r="W128" s="108"/>
      <c r="X128" s="78"/>
    </row>
    <row r="129" spans="2:24" hidden="1">
      <c r="B129" s="24"/>
      <c r="C129" s="1497"/>
      <c r="D129" s="148"/>
      <c r="E129" s="148"/>
      <c r="F129" s="148"/>
      <c r="G129" s="148"/>
      <c r="H129" s="148"/>
      <c r="I129" s="148"/>
      <c r="J129" s="148"/>
      <c r="K129" s="148"/>
      <c r="L129" s="148"/>
      <c r="M129" s="148"/>
      <c r="N129" s="148"/>
      <c r="O129" s="148"/>
      <c r="P129" s="1498"/>
      <c r="Q129" s="52"/>
      <c r="R129" s="108"/>
      <c r="S129" s="108"/>
      <c r="T129" s="108"/>
      <c r="U129" s="108"/>
      <c r="V129" s="108"/>
      <c r="W129" s="108"/>
      <c r="X129" s="78"/>
    </row>
    <row r="130" spans="2:24" hidden="1">
      <c r="B130" s="24"/>
      <c r="C130" s="1497"/>
      <c r="D130" s="148"/>
      <c r="E130" s="148"/>
      <c r="F130" s="148"/>
      <c r="G130" s="148"/>
      <c r="H130" s="148"/>
      <c r="I130" s="148"/>
      <c r="J130" s="148"/>
      <c r="K130" s="148"/>
      <c r="L130" s="148"/>
      <c r="M130" s="148"/>
      <c r="N130" s="148"/>
      <c r="O130" s="148"/>
      <c r="P130" s="1498"/>
      <c r="Q130" s="52"/>
      <c r="R130" s="108"/>
      <c r="S130" s="108"/>
      <c r="T130" s="108"/>
      <c r="U130" s="108"/>
      <c r="V130" s="108"/>
      <c r="W130" s="108"/>
      <c r="X130" s="78"/>
    </row>
    <row r="131" spans="2:24" hidden="1">
      <c r="B131" s="24"/>
      <c r="C131" s="1497"/>
      <c r="D131" s="148"/>
      <c r="E131" s="148"/>
      <c r="F131" s="148"/>
      <c r="G131" s="148"/>
      <c r="H131" s="148"/>
      <c r="I131" s="148"/>
      <c r="J131" s="148"/>
      <c r="K131" s="148"/>
      <c r="L131" s="148"/>
      <c r="M131" s="148"/>
      <c r="N131" s="148"/>
      <c r="O131" s="148"/>
      <c r="P131" s="1498"/>
      <c r="Q131" s="52"/>
      <c r="R131" s="108"/>
      <c r="S131" s="108"/>
      <c r="T131" s="108"/>
      <c r="U131" s="108"/>
      <c r="V131" s="108"/>
      <c r="W131" s="108"/>
      <c r="X131" s="78"/>
    </row>
    <row r="132" spans="2:24" hidden="1">
      <c r="B132" s="24"/>
      <c r="C132" s="1497"/>
      <c r="D132" s="148"/>
      <c r="E132" s="148"/>
      <c r="F132" s="148"/>
      <c r="G132" s="148"/>
      <c r="H132" s="148"/>
      <c r="I132" s="148"/>
      <c r="J132" s="148"/>
      <c r="K132" s="148"/>
      <c r="L132" s="148"/>
      <c r="M132" s="148"/>
      <c r="N132" s="148"/>
      <c r="O132" s="148"/>
      <c r="P132" s="1498"/>
      <c r="Q132" s="52"/>
      <c r="R132" s="108"/>
      <c r="S132" s="108"/>
      <c r="T132" s="108"/>
      <c r="U132" s="108"/>
      <c r="V132" s="108"/>
      <c r="W132" s="108"/>
      <c r="X132" s="78"/>
    </row>
    <row r="133" spans="2:24" hidden="1">
      <c r="B133" s="24"/>
      <c r="C133" s="1497"/>
      <c r="D133" s="148"/>
      <c r="E133" s="148"/>
      <c r="F133" s="148"/>
      <c r="G133" s="148"/>
      <c r="H133" s="148"/>
      <c r="I133" s="148"/>
      <c r="J133" s="148"/>
      <c r="K133" s="148"/>
      <c r="L133" s="148"/>
      <c r="M133" s="148"/>
      <c r="N133" s="148"/>
      <c r="O133" s="148"/>
      <c r="P133" s="1498"/>
      <c r="Q133" s="52"/>
      <c r="R133" s="108"/>
      <c r="S133" s="108"/>
      <c r="T133" s="108"/>
      <c r="U133" s="108"/>
      <c r="V133" s="108"/>
      <c r="W133" s="108"/>
      <c r="X133" s="78"/>
    </row>
    <row r="134" spans="2:24" hidden="1">
      <c r="B134" s="24"/>
      <c r="C134" s="1497"/>
      <c r="D134" s="148"/>
      <c r="E134" s="148"/>
      <c r="F134" s="148"/>
      <c r="G134" s="148"/>
      <c r="H134" s="148"/>
      <c r="I134" s="148"/>
      <c r="J134" s="148"/>
      <c r="K134" s="148"/>
      <c r="L134" s="148"/>
      <c r="M134" s="148"/>
      <c r="N134" s="148"/>
      <c r="O134" s="148"/>
      <c r="P134" s="1498"/>
      <c r="Q134" s="52"/>
      <c r="R134" s="108"/>
      <c r="S134" s="108"/>
      <c r="T134" s="108"/>
      <c r="U134" s="108"/>
      <c r="V134" s="108"/>
      <c r="W134" s="108"/>
      <c r="X134" s="78"/>
    </row>
    <row r="135" spans="2:24" hidden="1">
      <c r="B135" s="24"/>
      <c r="C135" s="1497"/>
      <c r="D135" s="148"/>
      <c r="E135" s="148"/>
      <c r="F135" s="148"/>
      <c r="G135" s="148"/>
      <c r="H135" s="148"/>
      <c r="I135" s="148"/>
      <c r="J135" s="148"/>
      <c r="K135" s="148"/>
      <c r="L135" s="148"/>
      <c r="M135" s="148"/>
      <c r="N135" s="148"/>
      <c r="O135" s="148"/>
      <c r="P135" s="1498"/>
      <c r="Q135" s="52"/>
      <c r="R135" s="108"/>
      <c r="S135" s="108"/>
      <c r="T135" s="108"/>
      <c r="U135" s="108"/>
      <c r="V135" s="108"/>
      <c r="W135" s="108"/>
      <c r="X135" s="78"/>
    </row>
    <row r="136" spans="2:24" hidden="1">
      <c r="B136" s="24"/>
      <c r="C136" s="1497"/>
      <c r="D136" s="148"/>
      <c r="E136" s="148"/>
      <c r="F136" s="148"/>
      <c r="G136" s="148"/>
      <c r="H136" s="148"/>
      <c r="I136" s="148"/>
      <c r="J136" s="148"/>
      <c r="K136" s="148"/>
      <c r="L136" s="148"/>
      <c r="M136" s="148"/>
      <c r="N136" s="148"/>
      <c r="O136" s="148"/>
      <c r="P136" s="1498"/>
      <c r="Q136" s="52"/>
      <c r="R136" s="108"/>
      <c r="S136" s="108"/>
      <c r="T136" s="108"/>
      <c r="U136" s="108"/>
      <c r="V136" s="108"/>
      <c r="W136" s="108"/>
      <c r="X136" s="78"/>
    </row>
    <row r="137" spans="2:24" hidden="1">
      <c r="B137" s="24"/>
      <c r="C137" s="1497"/>
      <c r="D137" s="148"/>
      <c r="E137" s="148"/>
      <c r="F137" s="148"/>
      <c r="G137" s="148"/>
      <c r="H137" s="148"/>
      <c r="I137" s="148"/>
      <c r="J137" s="148"/>
      <c r="K137" s="148"/>
      <c r="L137" s="148"/>
      <c r="M137" s="148"/>
      <c r="N137" s="148"/>
      <c r="O137" s="148"/>
      <c r="P137" s="1498"/>
      <c r="Q137" s="52"/>
      <c r="R137" s="108"/>
      <c r="S137" s="108"/>
      <c r="T137" s="108"/>
      <c r="U137" s="108"/>
      <c r="V137" s="108"/>
      <c r="W137" s="108"/>
      <c r="X137" s="78"/>
    </row>
    <row r="138" spans="2:24" hidden="1">
      <c r="B138" s="24"/>
      <c r="C138" s="1497"/>
      <c r="D138" s="148"/>
      <c r="E138" s="148"/>
      <c r="F138" s="148"/>
      <c r="G138" s="148"/>
      <c r="H138" s="148"/>
      <c r="I138" s="148"/>
      <c r="J138" s="148"/>
      <c r="K138" s="148"/>
      <c r="L138" s="148"/>
      <c r="M138" s="148"/>
      <c r="N138" s="148"/>
      <c r="O138" s="148"/>
      <c r="P138" s="1498"/>
      <c r="Q138" s="1132"/>
      <c r="R138" s="28"/>
      <c r="S138" s="28"/>
      <c r="T138" s="28"/>
      <c r="U138" s="28"/>
      <c r="V138" s="28"/>
      <c r="W138" s="28"/>
    </row>
    <row r="139" spans="2:24" hidden="1">
      <c r="B139" s="24"/>
      <c r="C139" s="1497"/>
      <c r="D139" s="148"/>
      <c r="E139" s="148"/>
      <c r="F139" s="148"/>
      <c r="G139" s="148"/>
      <c r="H139" s="148"/>
      <c r="I139" s="148"/>
      <c r="J139" s="148"/>
      <c r="K139" s="148"/>
      <c r="L139" s="148"/>
      <c r="M139" s="148"/>
      <c r="N139" s="148"/>
      <c r="O139" s="148"/>
      <c r="P139" s="1498"/>
      <c r="Q139" s="78"/>
    </row>
    <row r="140" spans="2:24" hidden="1">
      <c r="B140" s="24"/>
      <c r="C140" s="1497"/>
      <c r="D140" s="148"/>
      <c r="E140" s="148"/>
      <c r="F140" s="148"/>
      <c r="G140" s="148"/>
      <c r="H140" s="148"/>
      <c r="I140" s="148"/>
      <c r="J140" s="148"/>
      <c r="K140" s="148"/>
      <c r="L140" s="148"/>
      <c r="M140" s="148"/>
      <c r="N140" s="148"/>
      <c r="O140" s="148"/>
      <c r="P140" s="1498"/>
      <c r="Q140" s="78"/>
    </row>
    <row r="141" spans="2:24" hidden="1">
      <c r="B141" s="24"/>
      <c r="C141" s="1497"/>
      <c r="D141" s="148"/>
      <c r="E141" s="148"/>
      <c r="F141" s="148"/>
      <c r="G141" s="148"/>
      <c r="H141" s="148"/>
      <c r="I141" s="148"/>
      <c r="J141" s="148"/>
      <c r="K141" s="148"/>
      <c r="L141" s="148"/>
      <c r="M141" s="148"/>
      <c r="N141" s="148"/>
      <c r="O141" s="148"/>
      <c r="P141" s="1498"/>
      <c r="Q141" s="78"/>
    </row>
    <row r="142" spans="2:24" hidden="1">
      <c r="B142" s="24"/>
      <c r="C142" s="1497"/>
      <c r="D142" s="148"/>
      <c r="E142" s="148"/>
      <c r="F142" s="148"/>
      <c r="G142" s="148"/>
      <c r="H142" s="148"/>
      <c r="I142" s="148"/>
      <c r="J142" s="148"/>
      <c r="K142" s="148"/>
      <c r="L142" s="148"/>
      <c r="M142" s="148"/>
      <c r="N142" s="148"/>
      <c r="O142" s="148"/>
      <c r="P142" s="1498"/>
      <c r="Q142" s="78"/>
    </row>
    <row r="143" spans="2:24" ht="34.5" hidden="1" customHeight="1" thickBot="1">
      <c r="B143" s="24"/>
      <c r="C143" s="1497"/>
      <c r="D143" s="148"/>
      <c r="E143" s="148"/>
      <c r="F143" s="148"/>
      <c r="G143" s="148"/>
      <c r="H143" s="148"/>
      <c r="I143" s="148"/>
      <c r="J143" s="148"/>
      <c r="K143" s="148"/>
      <c r="L143" s="148"/>
      <c r="M143" s="148"/>
      <c r="N143" s="148"/>
      <c r="O143" s="148"/>
      <c r="P143" s="1498"/>
      <c r="Q143" s="78"/>
    </row>
    <row r="144" spans="2:24" ht="27.75" hidden="1" customHeight="1" thickBot="1">
      <c r="B144" s="24"/>
      <c r="C144" s="1497"/>
      <c r="D144" s="148"/>
      <c r="E144" s="148"/>
      <c r="F144" s="148"/>
      <c r="G144" s="148"/>
      <c r="H144" s="148"/>
      <c r="I144" s="148"/>
      <c r="J144" s="148"/>
      <c r="K144" s="148"/>
      <c r="L144" s="148"/>
      <c r="M144" s="148"/>
      <c r="N144" s="148"/>
      <c r="O144" s="148"/>
      <c r="P144" s="1498"/>
      <c r="Q144" s="1500"/>
      <c r="R144" s="1501"/>
      <c r="S144" s="1501"/>
      <c r="T144" s="78"/>
    </row>
    <row r="145" spans="2:20" ht="23.25" hidden="1" customHeight="1" thickBot="1">
      <c r="B145" s="24"/>
      <c r="C145" s="1497"/>
      <c r="D145" s="148"/>
      <c r="E145" s="148"/>
      <c r="F145" s="148"/>
      <c r="G145" s="148"/>
      <c r="H145" s="148"/>
      <c r="I145" s="148"/>
      <c r="J145" s="148"/>
      <c r="K145" s="148"/>
      <c r="L145" s="148"/>
      <c r="M145" s="148"/>
      <c r="N145" s="148"/>
      <c r="O145" s="148"/>
      <c r="P145" s="1498"/>
      <c r="Q145" s="1500"/>
      <c r="R145" s="1501"/>
      <c r="S145" s="1501"/>
      <c r="T145" s="78"/>
    </row>
    <row r="146" spans="2:20" ht="23.25" hidden="1" customHeight="1" thickBot="1">
      <c r="B146" s="24"/>
      <c r="C146" s="1497"/>
      <c r="D146" s="148"/>
      <c r="E146" s="148"/>
      <c r="F146" s="148"/>
      <c r="G146" s="148"/>
      <c r="H146" s="148"/>
      <c r="I146" s="148"/>
      <c r="J146" s="148"/>
      <c r="K146" s="148"/>
      <c r="L146" s="148"/>
      <c r="M146" s="148"/>
      <c r="N146" s="148"/>
      <c r="O146" s="148"/>
      <c r="P146" s="1498"/>
      <c r="Q146" s="1500"/>
      <c r="R146" s="1501"/>
      <c r="S146" s="1501"/>
      <c r="T146" s="78"/>
    </row>
    <row r="147" spans="2:20" ht="23.25" hidden="1" customHeight="1" thickBot="1">
      <c r="B147" s="24"/>
      <c r="C147" s="1497"/>
      <c r="D147" s="148"/>
      <c r="E147" s="148"/>
      <c r="F147" s="148"/>
      <c r="G147" s="148"/>
      <c r="H147" s="148"/>
      <c r="I147" s="148"/>
      <c r="J147" s="148"/>
      <c r="K147" s="148"/>
      <c r="L147" s="148"/>
      <c r="M147" s="148"/>
      <c r="N147" s="148"/>
      <c r="O147" s="148"/>
      <c r="P147" s="1498"/>
      <c r="Q147" s="1500"/>
      <c r="R147" s="1501"/>
      <c r="S147" s="1501"/>
      <c r="T147" s="78"/>
    </row>
    <row r="148" spans="2:20" ht="37.5" hidden="1" customHeight="1" thickBot="1">
      <c r="B148" s="24"/>
      <c r="C148" s="1497"/>
      <c r="D148" s="148"/>
      <c r="E148" s="148"/>
      <c r="F148" s="148"/>
      <c r="G148" s="148"/>
      <c r="H148" s="148"/>
      <c r="I148" s="148"/>
      <c r="J148" s="148"/>
      <c r="K148" s="148"/>
      <c r="L148" s="148"/>
      <c r="M148" s="148"/>
      <c r="N148" s="148"/>
      <c r="O148" s="148"/>
      <c r="P148" s="1498"/>
      <c r="Q148" s="1500"/>
      <c r="R148" s="1501"/>
      <c r="S148" s="1501"/>
      <c r="T148" s="78"/>
    </row>
    <row r="149" spans="2:20" ht="37.5" hidden="1" customHeight="1" thickBot="1">
      <c r="B149" s="24"/>
      <c r="C149" s="1497"/>
      <c r="D149" s="148"/>
      <c r="E149" s="148"/>
      <c r="F149" s="148"/>
      <c r="G149" s="148"/>
      <c r="H149" s="148"/>
      <c r="I149" s="148"/>
      <c r="J149" s="148"/>
      <c r="K149" s="148"/>
      <c r="L149" s="148"/>
      <c r="M149" s="148"/>
      <c r="N149" s="148"/>
      <c r="O149" s="148"/>
      <c r="P149" s="1498"/>
      <c r="Q149" s="1500"/>
      <c r="R149" s="1501"/>
      <c r="S149" s="1501"/>
      <c r="T149" s="78"/>
    </row>
    <row r="150" spans="2:20" ht="36.75" hidden="1" customHeight="1">
      <c r="B150" s="24"/>
      <c r="C150" s="1497"/>
      <c r="D150" s="148"/>
      <c r="E150" s="148"/>
      <c r="F150" s="148"/>
      <c r="G150" s="148"/>
      <c r="H150" s="148"/>
      <c r="I150" s="148"/>
      <c r="J150" s="148"/>
      <c r="K150" s="148"/>
      <c r="L150" s="148"/>
      <c r="M150" s="148"/>
      <c r="N150" s="148"/>
      <c r="O150" s="148"/>
      <c r="P150" s="1498"/>
      <c r="Q150" s="1132"/>
      <c r="R150" s="28"/>
      <c r="S150" s="28"/>
    </row>
    <row r="151" spans="2:20" hidden="1">
      <c r="B151" s="24"/>
      <c r="C151" s="1497"/>
      <c r="D151" s="148"/>
      <c r="E151" s="148"/>
      <c r="F151" s="148"/>
      <c r="G151" s="148"/>
      <c r="H151" s="148"/>
      <c r="I151" s="148"/>
      <c r="J151" s="148"/>
      <c r="K151" s="148"/>
      <c r="L151" s="148"/>
      <c r="M151" s="148"/>
      <c r="N151" s="148"/>
      <c r="O151" s="148"/>
      <c r="P151" s="1498"/>
      <c r="Q151" s="78"/>
    </row>
    <row r="152" spans="2:20" ht="33.75" hidden="1" customHeight="1">
      <c r="B152" s="24"/>
      <c r="C152" s="1497"/>
      <c r="D152" s="148"/>
      <c r="E152" s="148"/>
      <c r="F152" s="148"/>
      <c r="G152" s="148"/>
      <c r="H152" s="148"/>
      <c r="I152" s="148"/>
      <c r="J152" s="148"/>
      <c r="K152" s="148"/>
      <c r="L152" s="148"/>
      <c r="M152" s="148"/>
      <c r="N152" s="148"/>
      <c r="O152" s="148"/>
      <c r="P152" s="1498"/>
      <c r="Q152" s="78"/>
    </row>
    <row r="153" spans="2:20" ht="25.5" hidden="1" customHeight="1">
      <c r="B153" s="24"/>
      <c r="C153" s="1497"/>
      <c r="D153" s="148"/>
      <c r="E153" s="148"/>
      <c r="F153" s="148"/>
      <c r="G153" s="148"/>
      <c r="H153" s="148"/>
      <c r="I153" s="148"/>
      <c r="J153" s="148"/>
      <c r="K153" s="148"/>
      <c r="L153" s="148"/>
      <c r="M153" s="148"/>
      <c r="N153" s="148"/>
      <c r="O153" s="148"/>
      <c r="P153" s="1498"/>
      <c r="Q153" s="78"/>
    </row>
    <row r="154" spans="2:20" ht="23.25" hidden="1" customHeight="1">
      <c r="B154" s="24"/>
      <c r="C154" s="1497"/>
      <c r="D154" s="148"/>
      <c r="E154" s="148"/>
      <c r="F154" s="148"/>
      <c r="G154" s="148"/>
      <c r="H154" s="148"/>
      <c r="I154" s="148"/>
      <c r="J154" s="148"/>
      <c r="K154" s="148"/>
      <c r="L154" s="148"/>
      <c r="M154" s="148"/>
      <c r="N154" s="148"/>
      <c r="O154" s="148"/>
      <c r="P154" s="1498"/>
      <c r="Q154" s="78"/>
    </row>
    <row r="155" spans="2:20" ht="23.25" hidden="1" customHeight="1">
      <c r="B155" s="24"/>
      <c r="C155" s="1497"/>
      <c r="D155" s="148"/>
      <c r="E155" s="148"/>
      <c r="F155" s="148"/>
      <c r="G155" s="148"/>
      <c r="H155" s="148"/>
      <c r="I155" s="148"/>
      <c r="J155" s="148"/>
      <c r="K155" s="148"/>
      <c r="L155" s="148"/>
      <c r="M155" s="148"/>
      <c r="N155" s="148"/>
      <c r="O155" s="148"/>
      <c r="P155" s="1498"/>
      <c r="Q155" s="78"/>
    </row>
    <row r="156" spans="2:20" ht="38.25" hidden="1" customHeight="1">
      <c r="B156" s="24"/>
      <c r="C156" s="1497"/>
      <c r="D156" s="148"/>
      <c r="E156" s="148"/>
      <c r="F156" s="148"/>
      <c r="G156" s="148"/>
      <c r="H156" s="148"/>
      <c r="I156" s="148"/>
      <c r="J156" s="148"/>
      <c r="K156" s="148"/>
      <c r="L156" s="148"/>
      <c r="M156" s="148"/>
      <c r="N156" s="148"/>
      <c r="O156" s="148"/>
      <c r="P156" s="1498"/>
      <c r="Q156" s="78"/>
    </row>
    <row r="157" spans="2:20" ht="38.25" hidden="1" customHeight="1">
      <c r="B157" s="24"/>
      <c r="C157" s="1497"/>
      <c r="D157" s="148"/>
      <c r="E157" s="148"/>
      <c r="F157" s="148"/>
      <c r="G157" s="148"/>
      <c r="H157" s="148"/>
      <c r="I157" s="148"/>
      <c r="J157" s="148"/>
      <c r="K157" s="148"/>
      <c r="L157" s="148"/>
      <c r="M157" s="148"/>
      <c r="N157" s="148"/>
      <c r="O157" s="148"/>
      <c r="P157" s="1498"/>
      <c r="Q157" s="78"/>
    </row>
    <row r="158" spans="2:20" ht="23.25" hidden="1" customHeight="1">
      <c r="B158" s="24"/>
      <c r="C158" s="1497"/>
      <c r="D158" s="148"/>
      <c r="E158" s="148"/>
      <c r="F158" s="148"/>
      <c r="G158" s="148"/>
      <c r="H158" s="148"/>
      <c r="I158" s="148"/>
      <c r="J158" s="148"/>
      <c r="K158" s="148"/>
      <c r="L158" s="148"/>
      <c r="M158" s="148"/>
      <c r="N158" s="148"/>
      <c r="O158" s="148"/>
      <c r="P158" s="1498"/>
      <c r="Q158" s="78"/>
    </row>
    <row r="159" spans="2:20" ht="38.25" hidden="1" customHeight="1">
      <c r="B159" s="24"/>
      <c r="C159" s="1497"/>
      <c r="D159" s="148"/>
      <c r="E159" s="148"/>
      <c r="F159" s="148"/>
      <c r="G159" s="148"/>
      <c r="H159" s="148"/>
      <c r="I159" s="148"/>
      <c r="J159" s="148"/>
      <c r="K159" s="148"/>
      <c r="L159" s="148"/>
      <c r="M159" s="148"/>
      <c r="N159" s="148"/>
      <c r="O159" s="148"/>
      <c r="P159" s="1498"/>
      <c r="Q159" s="78"/>
    </row>
    <row r="160" spans="2:20" ht="116.25" hidden="1" customHeight="1">
      <c r="B160" s="24"/>
      <c r="C160" s="1497"/>
      <c r="D160" s="148"/>
      <c r="E160" s="148"/>
      <c r="F160" s="148"/>
      <c r="G160" s="148"/>
      <c r="H160" s="148"/>
      <c r="I160" s="148"/>
      <c r="J160" s="148"/>
      <c r="K160" s="148"/>
      <c r="L160" s="148"/>
      <c r="M160" s="148"/>
      <c r="N160" s="148"/>
      <c r="O160" s="148"/>
      <c r="P160" s="1498"/>
      <c r="Q160" s="78"/>
    </row>
    <row r="161" spans="2:17" hidden="1">
      <c r="B161" s="24"/>
      <c r="C161" s="1497"/>
      <c r="D161" s="148"/>
      <c r="E161" s="148"/>
      <c r="F161" s="148"/>
      <c r="G161" s="148"/>
      <c r="H161" s="148"/>
      <c r="I161" s="148"/>
      <c r="J161" s="148"/>
      <c r="K161" s="148"/>
      <c r="L161" s="148"/>
      <c r="M161" s="148"/>
      <c r="N161" s="148"/>
      <c r="O161" s="148"/>
      <c r="P161" s="1498"/>
      <c r="Q161" s="78"/>
    </row>
    <row r="162" spans="2:17" ht="30" hidden="1" customHeight="1">
      <c r="B162" s="24"/>
      <c r="C162" s="1497"/>
      <c r="D162" s="148"/>
      <c r="E162" s="148"/>
      <c r="F162" s="148"/>
      <c r="G162" s="148"/>
      <c r="H162" s="148"/>
      <c r="I162" s="148"/>
      <c r="J162" s="148"/>
      <c r="K162" s="148"/>
      <c r="L162" s="148"/>
      <c r="M162" s="148"/>
      <c r="N162" s="148"/>
      <c r="O162" s="148"/>
      <c r="P162" s="1498"/>
      <c r="Q162" s="78"/>
    </row>
    <row r="163" spans="2:17" hidden="1">
      <c r="B163" s="24"/>
      <c r="C163" s="1497"/>
      <c r="D163" s="148"/>
      <c r="E163" s="148"/>
      <c r="F163" s="148"/>
      <c r="G163" s="148"/>
      <c r="H163" s="148"/>
      <c r="I163" s="148"/>
      <c r="J163" s="148"/>
      <c r="K163" s="148"/>
      <c r="L163" s="148"/>
      <c r="M163" s="148"/>
      <c r="N163" s="148"/>
      <c r="O163" s="148"/>
      <c r="P163" s="1498"/>
      <c r="Q163" s="78"/>
    </row>
    <row r="164" spans="2:17" hidden="1">
      <c r="B164" s="24"/>
      <c r="C164" s="1497"/>
      <c r="D164" s="148"/>
      <c r="E164" s="148"/>
      <c r="F164" s="148"/>
      <c r="G164" s="148"/>
      <c r="H164" s="148"/>
      <c r="I164" s="148"/>
      <c r="J164" s="148"/>
      <c r="K164" s="148"/>
      <c r="L164" s="148"/>
      <c r="M164" s="148"/>
      <c r="N164" s="148"/>
      <c r="O164" s="148"/>
      <c r="P164" s="1498"/>
      <c r="Q164" s="78"/>
    </row>
    <row r="165" spans="2:17" hidden="1">
      <c r="B165" s="24"/>
      <c r="C165" s="1497"/>
      <c r="D165" s="148"/>
      <c r="E165" s="148"/>
      <c r="F165" s="148"/>
      <c r="G165" s="148"/>
      <c r="H165" s="148"/>
      <c r="I165" s="148"/>
      <c r="J165" s="148"/>
      <c r="K165" s="148"/>
      <c r="L165" s="148"/>
      <c r="M165" s="148"/>
      <c r="N165" s="148"/>
      <c r="O165" s="148"/>
      <c r="P165" s="1498"/>
      <c r="Q165" s="78"/>
    </row>
    <row r="166" spans="2:17" hidden="1">
      <c r="B166" s="24"/>
      <c r="C166" s="1502"/>
      <c r="D166" s="1503"/>
      <c r="E166" s="1503"/>
      <c r="F166" s="1503"/>
      <c r="G166" s="1503"/>
      <c r="H166" s="1503"/>
      <c r="I166" s="1503"/>
      <c r="J166" s="1503"/>
      <c r="K166" s="1503"/>
      <c r="L166" s="1503"/>
      <c r="M166" s="1503"/>
      <c r="N166" s="1503"/>
      <c r="O166" s="1503"/>
      <c r="P166" s="1499"/>
      <c r="Q166" s="78"/>
    </row>
    <row r="167" spans="2:17" hidden="1">
      <c r="C167" s="28"/>
      <c r="D167" s="28"/>
      <c r="E167" s="28"/>
      <c r="F167" s="28"/>
      <c r="G167" s="28"/>
      <c r="H167" s="28"/>
      <c r="I167" s="28"/>
      <c r="J167" s="28"/>
      <c r="K167" s="28"/>
      <c r="L167" s="28"/>
      <c r="M167" s="28"/>
      <c r="N167" s="28"/>
      <c r="O167" s="28"/>
      <c r="P167" s="28"/>
    </row>
  </sheetData>
  <sheetProtection algorithmName="SHA-512" hashValue="14/cLQiZ9qQi5w0NTrt5LeY6xP2E3MyLgMHLDAC2b4/w5R3iJwG0DUD4kZWYT5RlPizNestf4YwkGBAToBnD3w==" saltValue="0UOXK8PAvUmKrMY1SuC0/A==" spinCount="100000" sheet="1" objects="1" scenarios="1" formatRows="0"/>
  <mergeCells count="77">
    <mergeCell ref="C4:D4"/>
    <mergeCell ref="C5:D5"/>
    <mergeCell ref="E4:J4"/>
    <mergeCell ref="E5:J5"/>
    <mergeCell ref="C13:J13"/>
    <mergeCell ref="C12:J12"/>
    <mergeCell ref="C6:D6"/>
    <mergeCell ref="C7:D7"/>
    <mergeCell ref="C8:D8"/>
    <mergeCell ref="E6:J6"/>
    <mergeCell ref="E7:J7"/>
    <mergeCell ref="E8:J8"/>
    <mergeCell ref="C9:D9"/>
    <mergeCell ref="C10:D10"/>
    <mergeCell ref="E9:J9"/>
    <mergeCell ref="E10:J10"/>
    <mergeCell ref="X14:AC14"/>
    <mergeCell ref="J30:Q30"/>
    <mergeCell ref="F31:G31"/>
    <mergeCell ref="H31:I31"/>
    <mergeCell ref="J31:K31"/>
    <mergeCell ref="L31:M31"/>
    <mergeCell ref="D14:I14"/>
    <mergeCell ref="R14:W14"/>
    <mergeCell ref="N31:O31"/>
    <mergeCell ref="D31:E31"/>
    <mergeCell ref="C29:J29"/>
    <mergeCell ref="D30:I30"/>
    <mergeCell ref="P31:Q31"/>
    <mergeCell ref="D15:E15"/>
    <mergeCell ref="F15:G15"/>
    <mergeCell ref="H15:I15"/>
    <mergeCell ref="R45:W45"/>
    <mergeCell ref="X30:AC30"/>
    <mergeCell ref="AB15:AC15"/>
    <mergeCell ref="R15:S15"/>
    <mergeCell ref="Z15:AA15"/>
    <mergeCell ref="X27:AC27"/>
    <mergeCell ref="X15:Y15"/>
    <mergeCell ref="X45:AC45"/>
    <mergeCell ref="AB31:AC31"/>
    <mergeCell ref="X31:Y31"/>
    <mergeCell ref="Z31:AA31"/>
    <mergeCell ref="T31:U31"/>
    <mergeCell ref="R30:W30"/>
    <mergeCell ref="V31:W31"/>
    <mergeCell ref="R31:S31"/>
    <mergeCell ref="R27:W27"/>
    <mergeCell ref="C84:J84"/>
    <mergeCell ref="C76:J76"/>
    <mergeCell ref="C85:G85"/>
    <mergeCell ref="C83:J83"/>
    <mergeCell ref="C77:J77"/>
    <mergeCell ref="C78:G78"/>
    <mergeCell ref="C81:G81"/>
    <mergeCell ref="J14:Q14"/>
    <mergeCell ref="C74:O74"/>
    <mergeCell ref="C68:J68"/>
    <mergeCell ref="V15:W15"/>
    <mergeCell ref="J15:K15"/>
    <mergeCell ref="L15:M15"/>
    <mergeCell ref="N15:O15"/>
    <mergeCell ref="P15:Q15"/>
    <mergeCell ref="T15:U15"/>
    <mergeCell ref="C59:J59"/>
    <mergeCell ref="C57:G57"/>
    <mergeCell ref="C47:J47"/>
    <mergeCell ref="D45:I45"/>
    <mergeCell ref="J45:Q45"/>
    <mergeCell ref="D27:I27"/>
    <mergeCell ref="J27:Q27"/>
    <mergeCell ref="N49:N56"/>
    <mergeCell ref="D69:F69"/>
    <mergeCell ref="G69:I69"/>
    <mergeCell ref="J69:L69"/>
    <mergeCell ref="M69:O69"/>
    <mergeCell ref="C66:H6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A3CD-7F50-4146-8BD9-462191C51533}">
  <sheetPr codeName="Sheet1"/>
  <dimension ref="A1:GAY147"/>
  <sheetViews>
    <sheetView showGridLines="0" topLeftCell="A93" zoomScale="40" zoomScaleNormal="40" workbookViewId="0">
      <selection activeCell="E5" sqref="E5:I5"/>
    </sheetView>
  </sheetViews>
  <sheetFormatPr defaultColWidth="0" defaultRowHeight="14.5" zeroHeight="1"/>
  <cols>
    <col min="1" max="1" width="46.54296875" style="3" customWidth="1"/>
    <col min="2" max="2" width="5.54296875" style="3" customWidth="1"/>
    <col min="3" max="3" width="56" style="3" customWidth="1"/>
    <col min="4" max="4" width="27.54296875" style="3" customWidth="1"/>
    <col min="5" max="5" width="34.7265625" style="3" customWidth="1"/>
    <col min="6" max="6" width="30.54296875" style="3" customWidth="1"/>
    <col min="7" max="7" width="27.54296875" style="3" customWidth="1"/>
    <col min="8" max="8" width="28" style="3" customWidth="1"/>
    <col min="9" max="9" width="66.453125" style="3" customWidth="1"/>
    <col min="10" max="10" width="69.453125" style="3" customWidth="1"/>
    <col min="11" max="11" width="26.81640625" style="3" customWidth="1"/>
    <col min="12" max="13" width="26.81640625" style="3" hidden="1" customWidth="1"/>
    <col min="14" max="14" width="29.453125" style="3" hidden="1" customWidth="1"/>
    <col min="15" max="21" width="30" style="3" hidden="1" customWidth="1"/>
    <col min="22" max="31" width="18.1796875" style="3" hidden="1" customWidth="1"/>
    <col min="32" max="4783" width="12.453125" style="3" hidden="1" customWidth="1"/>
    <col min="4784" max="4784" width="0" style="3" hidden="1" customWidth="1"/>
    <col min="4785" max="16384" width="0" style="3" hidden="1"/>
  </cols>
  <sheetData>
    <row r="1" spans="1:33" ht="16">
      <c r="A1" s="475"/>
      <c r="B1" s="15"/>
      <c r="C1" s="59"/>
      <c r="D1" s="60"/>
      <c r="E1" s="60"/>
      <c r="F1" s="60"/>
      <c r="G1" s="60"/>
      <c r="H1" s="60"/>
      <c r="I1" s="60"/>
      <c r="J1" s="60"/>
      <c r="K1" s="60"/>
      <c r="L1" s="60"/>
      <c r="M1" s="60"/>
      <c r="N1" s="60"/>
      <c r="O1" s="60"/>
      <c r="P1" s="57"/>
      <c r="Q1" s="4"/>
      <c r="R1" s="5"/>
      <c r="S1" s="5"/>
      <c r="X1" s="2"/>
    </row>
    <row r="2" spans="1:33" ht="16">
      <c r="A2" s="475"/>
      <c r="B2" s="15"/>
      <c r="C2" s="59"/>
      <c r="D2" s="60"/>
      <c r="E2" s="60"/>
      <c r="F2" s="60"/>
      <c r="G2" s="60"/>
      <c r="H2" s="60"/>
      <c r="I2" s="60"/>
      <c r="J2" s="60"/>
      <c r="K2" s="60"/>
      <c r="L2" s="60"/>
      <c r="M2" s="60"/>
      <c r="N2" s="60"/>
      <c r="O2" s="60"/>
      <c r="P2" s="60"/>
      <c r="Q2" s="60"/>
      <c r="R2" s="59"/>
      <c r="S2" s="59"/>
      <c r="T2" s="545"/>
      <c r="U2" s="545"/>
      <c r="V2" s="545"/>
      <c r="W2" s="545"/>
      <c r="X2" s="133"/>
      <c r="Y2" s="545"/>
      <c r="Z2" s="545"/>
      <c r="AA2" s="545"/>
      <c r="AB2" s="545"/>
      <c r="AC2" s="545"/>
      <c r="AD2" s="545"/>
      <c r="AE2" s="545"/>
      <c r="AF2" s="545"/>
      <c r="AG2" s="545"/>
    </row>
    <row r="3" spans="1:33" ht="16">
      <c r="A3" s="475"/>
      <c r="B3" s="15"/>
      <c r="C3" s="2149" t="s">
        <v>878</v>
      </c>
      <c r="D3" s="2150"/>
      <c r="E3" s="2150"/>
      <c r="F3" s="2150"/>
      <c r="G3" s="2150"/>
      <c r="H3" s="2150"/>
      <c r="I3" s="2150"/>
      <c r="J3" s="2150"/>
      <c r="K3" s="2151"/>
      <c r="L3" s="60"/>
      <c r="M3" s="60"/>
      <c r="N3" s="60"/>
      <c r="O3" s="60"/>
      <c r="P3" s="60"/>
      <c r="Q3" s="60"/>
      <c r="R3" s="59"/>
      <c r="S3" s="59"/>
      <c r="T3" s="545"/>
      <c r="U3" s="545"/>
      <c r="V3" s="545"/>
      <c r="W3" s="545"/>
      <c r="X3" s="133"/>
      <c r="Y3" s="545"/>
      <c r="Z3" s="545"/>
      <c r="AA3" s="545"/>
      <c r="AB3" s="545"/>
      <c r="AC3" s="545"/>
      <c r="AD3" s="545"/>
      <c r="AE3" s="545"/>
      <c r="AF3" s="545"/>
      <c r="AG3" s="545"/>
    </row>
    <row r="4" spans="1:33" ht="16">
      <c r="A4" s="475"/>
      <c r="B4" s="15"/>
      <c r="C4" s="550" t="s">
        <v>50</v>
      </c>
      <c r="D4" s="551" t="s">
        <v>50</v>
      </c>
      <c r="E4" s="551" t="s">
        <v>50</v>
      </c>
      <c r="F4" s="551" t="s">
        <v>50</v>
      </c>
      <c r="G4" s="551" t="s">
        <v>50</v>
      </c>
      <c r="H4" s="551" t="s">
        <v>50</v>
      </c>
      <c r="I4" s="551" t="s">
        <v>50</v>
      </c>
      <c r="J4" s="551" t="s">
        <v>50</v>
      </c>
      <c r="K4" s="551" t="s">
        <v>50</v>
      </c>
      <c r="L4" s="60"/>
      <c r="M4" s="60"/>
      <c r="N4" s="60"/>
      <c r="O4" s="60"/>
      <c r="P4" s="60"/>
      <c r="Q4" s="60"/>
      <c r="R4" s="59"/>
      <c r="S4" s="59"/>
      <c r="T4" s="545"/>
      <c r="U4" s="545"/>
      <c r="V4" s="545"/>
      <c r="W4" s="545"/>
      <c r="X4" s="133"/>
      <c r="Y4" s="545"/>
      <c r="Z4" s="545"/>
      <c r="AA4" s="545"/>
      <c r="AB4" s="545"/>
      <c r="AC4" s="545"/>
      <c r="AD4" s="545"/>
      <c r="AE4" s="545"/>
      <c r="AF4" s="545"/>
      <c r="AG4" s="545"/>
    </row>
    <row r="5" spans="1:33" ht="35.25" customHeight="1">
      <c r="A5" s="475"/>
      <c r="B5" s="15"/>
      <c r="C5" s="2152" t="s">
        <v>879</v>
      </c>
      <c r="D5" s="2152"/>
      <c r="E5" s="2185" t="s">
        <v>349</v>
      </c>
      <c r="F5" s="2185"/>
      <c r="G5" s="2185"/>
      <c r="H5" s="2185"/>
      <c r="I5" s="2185"/>
      <c r="J5" s="551" t="s">
        <v>50</v>
      </c>
      <c r="K5" s="551" t="s">
        <v>50</v>
      </c>
      <c r="L5" s="60"/>
      <c r="M5" s="60"/>
      <c r="N5" s="60"/>
      <c r="O5" s="60"/>
      <c r="P5" s="60"/>
      <c r="Q5" s="60"/>
      <c r="R5" s="59"/>
      <c r="S5" s="59"/>
      <c r="T5" s="545"/>
      <c r="U5" s="545"/>
      <c r="V5" s="545"/>
      <c r="W5" s="545"/>
      <c r="X5" s="133"/>
      <c r="Y5" s="545"/>
      <c r="Z5" s="545"/>
      <c r="AA5" s="545"/>
      <c r="AB5" s="545"/>
      <c r="AC5" s="545"/>
      <c r="AD5" s="545"/>
      <c r="AE5" s="545"/>
      <c r="AF5" s="545"/>
      <c r="AG5" s="545"/>
    </row>
    <row r="6" spans="1:33" ht="141.75" customHeight="1">
      <c r="A6" s="475"/>
      <c r="B6" s="15"/>
      <c r="C6" s="2069" t="s">
        <v>880</v>
      </c>
      <c r="D6" s="2069"/>
      <c r="E6" s="2186" t="s">
        <v>881</v>
      </c>
      <c r="F6" s="2186"/>
      <c r="G6" s="2186"/>
      <c r="H6" s="2186"/>
      <c r="I6" s="2186"/>
      <c r="J6" s="551" t="s">
        <v>50</v>
      </c>
      <c r="K6" s="551" t="s">
        <v>50</v>
      </c>
      <c r="L6" s="60"/>
      <c r="M6" s="60"/>
      <c r="N6" s="60"/>
      <c r="O6" s="60"/>
      <c r="P6" s="60"/>
      <c r="Q6" s="60"/>
      <c r="R6" s="59"/>
      <c r="S6" s="59"/>
      <c r="T6" s="545"/>
      <c r="U6" s="545"/>
      <c r="V6" s="545"/>
      <c r="W6" s="545"/>
      <c r="X6" s="133"/>
      <c r="Y6" s="545"/>
      <c r="Z6" s="545"/>
      <c r="AA6" s="545"/>
      <c r="AB6" s="545"/>
      <c r="AC6" s="545"/>
      <c r="AD6" s="545"/>
      <c r="AE6" s="545"/>
      <c r="AF6" s="545"/>
      <c r="AG6" s="545"/>
    </row>
    <row r="7" spans="1:33" ht="68.25" customHeight="1">
      <c r="A7" s="475"/>
      <c r="B7" s="15"/>
      <c r="C7" s="2065" t="s">
        <v>882</v>
      </c>
      <c r="D7" s="2065"/>
      <c r="E7" s="1846" t="s">
        <v>883</v>
      </c>
      <c r="F7" s="1846"/>
      <c r="G7" s="1846"/>
      <c r="H7" s="1846"/>
      <c r="I7" s="1846"/>
      <c r="J7" s="551" t="s">
        <v>50</v>
      </c>
      <c r="K7" s="551" t="s">
        <v>50</v>
      </c>
      <c r="L7" s="60"/>
      <c r="M7" s="60"/>
      <c r="N7" s="60"/>
      <c r="O7" s="60"/>
      <c r="P7" s="60"/>
      <c r="Q7" s="60"/>
      <c r="R7" s="59"/>
      <c r="S7" s="59"/>
      <c r="T7" s="545"/>
      <c r="U7" s="545"/>
      <c r="V7" s="545"/>
      <c r="W7" s="545"/>
      <c r="X7" s="133"/>
      <c r="Y7" s="545"/>
      <c r="Z7" s="545"/>
      <c r="AA7" s="545"/>
      <c r="AB7" s="545"/>
      <c r="AC7" s="545"/>
      <c r="AD7" s="545"/>
      <c r="AE7" s="545"/>
      <c r="AF7" s="545"/>
      <c r="AG7" s="545"/>
    </row>
    <row r="8" spans="1:33" ht="39" customHeight="1">
      <c r="A8" s="475"/>
      <c r="B8" s="15"/>
      <c r="C8" s="2065" t="s">
        <v>884</v>
      </c>
      <c r="D8" s="2065"/>
      <c r="E8" s="1846" t="s">
        <v>885</v>
      </c>
      <c r="F8" s="1846"/>
      <c r="G8" s="1846"/>
      <c r="H8" s="1846"/>
      <c r="I8" s="1846"/>
      <c r="J8" s="551" t="s">
        <v>50</v>
      </c>
      <c r="K8" s="551" t="s">
        <v>50</v>
      </c>
      <c r="L8" s="60"/>
      <c r="M8" s="60"/>
      <c r="N8" s="60"/>
      <c r="O8" s="60"/>
      <c r="P8" s="60"/>
      <c r="Q8" s="60"/>
      <c r="R8" s="59"/>
      <c r="S8" s="59"/>
      <c r="T8" s="545"/>
      <c r="U8" s="545"/>
      <c r="V8" s="545"/>
      <c r="W8" s="545"/>
      <c r="X8" s="133"/>
      <c r="Y8" s="545"/>
      <c r="Z8" s="545"/>
      <c r="AA8" s="545"/>
      <c r="AB8" s="545"/>
      <c r="AC8" s="545"/>
      <c r="AD8" s="545"/>
      <c r="AE8" s="545"/>
      <c r="AF8" s="545"/>
      <c r="AG8" s="545"/>
    </row>
    <row r="9" spans="1:33" ht="24" customHeight="1">
      <c r="A9" s="475"/>
      <c r="B9" s="15"/>
      <c r="C9" s="679"/>
      <c r="D9" s="679"/>
      <c r="E9" s="679"/>
      <c r="F9" s="679"/>
      <c r="G9" s="679"/>
      <c r="H9" s="679"/>
      <c r="I9" s="679"/>
      <c r="J9" s="679"/>
      <c r="K9" s="551"/>
      <c r="L9" s="60"/>
      <c r="M9" s="60"/>
      <c r="N9" s="60"/>
      <c r="O9" s="60"/>
      <c r="P9" s="60"/>
      <c r="Q9" s="60"/>
      <c r="R9" s="59"/>
      <c r="S9" s="59"/>
      <c r="T9" s="545"/>
      <c r="U9" s="545"/>
      <c r="V9" s="545"/>
      <c r="W9" s="545"/>
      <c r="X9" s="133"/>
      <c r="Y9" s="545"/>
      <c r="Z9" s="545"/>
      <c r="AA9" s="545"/>
      <c r="AB9" s="545"/>
      <c r="AC9" s="545"/>
      <c r="AD9" s="545"/>
      <c r="AE9" s="545"/>
      <c r="AF9" s="545"/>
      <c r="AG9" s="545"/>
    </row>
    <row r="10" spans="1:33" ht="27.75" customHeight="1">
      <c r="A10" s="475"/>
      <c r="B10" s="15"/>
      <c r="C10" s="2152" t="s">
        <v>886</v>
      </c>
      <c r="D10" s="2152"/>
      <c r="E10" s="2185" t="s">
        <v>349</v>
      </c>
      <c r="F10" s="2185"/>
      <c r="G10" s="2185"/>
      <c r="H10" s="2185"/>
      <c r="I10" s="2185"/>
      <c r="J10" s="679"/>
      <c r="K10" s="551" t="s">
        <v>50</v>
      </c>
      <c r="L10" s="60"/>
      <c r="M10" s="60"/>
      <c r="N10" s="60"/>
      <c r="O10" s="60"/>
      <c r="P10" s="60"/>
      <c r="Q10" s="60"/>
      <c r="R10" s="59"/>
      <c r="S10" s="59"/>
      <c r="T10" s="545"/>
      <c r="U10" s="545"/>
      <c r="V10" s="545"/>
      <c r="W10" s="545"/>
      <c r="X10" s="133"/>
      <c r="Y10" s="545"/>
      <c r="Z10" s="545"/>
      <c r="AA10" s="545"/>
      <c r="AB10" s="545"/>
      <c r="AC10" s="545"/>
      <c r="AD10" s="545"/>
      <c r="AE10" s="545"/>
      <c r="AF10" s="545"/>
      <c r="AG10" s="545"/>
    </row>
    <row r="11" spans="1:33" ht="106.5" customHeight="1">
      <c r="A11" s="475"/>
      <c r="B11" s="15"/>
      <c r="C11" s="2069" t="s">
        <v>887</v>
      </c>
      <c r="D11" s="2069"/>
      <c r="E11" s="2186" t="s">
        <v>888</v>
      </c>
      <c r="F11" s="2186"/>
      <c r="G11" s="2186"/>
      <c r="H11" s="2186"/>
      <c r="I11" s="2186"/>
      <c r="J11" s="1"/>
      <c r="K11" s="551" t="s">
        <v>50</v>
      </c>
      <c r="L11" s="60"/>
      <c r="M11" s="60"/>
      <c r="N11" s="60"/>
      <c r="O11" s="60"/>
      <c r="P11" s="60"/>
      <c r="Q11" s="60"/>
      <c r="R11" s="59"/>
      <c r="S11" s="59"/>
      <c r="T11" s="545"/>
      <c r="U11" s="545"/>
      <c r="V11" s="545"/>
      <c r="W11" s="545"/>
      <c r="X11" s="133"/>
      <c r="Y11" s="545"/>
      <c r="Z11" s="545"/>
      <c r="AA11" s="545"/>
      <c r="AB11" s="545"/>
      <c r="AC11" s="545"/>
      <c r="AD11" s="545"/>
      <c r="AE11" s="545"/>
      <c r="AF11" s="545"/>
      <c r="AG11" s="545"/>
    </row>
    <row r="12" spans="1:33" ht="223.5" customHeight="1">
      <c r="A12" s="475"/>
      <c r="B12" s="15"/>
      <c r="C12" s="2065" t="s">
        <v>889</v>
      </c>
      <c r="D12" s="2065"/>
      <c r="E12" s="1846" t="s">
        <v>890</v>
      </c>
      <c r="F12" s="1846"/>
      <c r="G12" s="1846"/>
      <c r="H12" s="1846"/>
      <c r="I12" s="1846"/>
      <c r="J12" s="1"/>
      <c r="K12" s="551" t="s">
        <v>50</v>
      </c>
      <c r="L12" s="60"/>
      <c r="M12" s="60"/>
      <c r="N12" s="60"/>
      <c r="O12" s="60"/>
      <c r="P12" s="60"/>
      <c r="Q12" s="60"/>
      <c r="R12" s="59"/>
      <c r="S12" s="59"/>
      <c r="T12" s="545"/>
      <c r="U12" s="545"/>
      <c r="V12" s="545"/>
      <c r="W12" s="545"/>
      <c r="X12" s="133"/>
      <c r="Y12" s="545"/>
      <c r="Z12" s="545"/>
      <c r="AA12" s="545"/>
      <c r="AB12" s="545"/>
      <c r="AC12" s="545"/>
      <c r="AD12" s="545"/>
      <c r="AE12" s="545"/>
      <c r="AF12" s="545"/>
      <c r="AG12" s="545"/>
    </row>
    <row r="13" spans="1:33" ht="367.5" customHeight="1">
      <c r="A13" s="475"/>
      <c r="B13" s="15"/>
      <c r="C13" s="2069" t="s">
        <v>891</v>
      </c>
      <c r="D13" s="2069"/>
      <c r="E13" s="1846" t="s">
        <v>892</v>
      </c>
      <c r="F13" s="1846"/>
      <c r="G13" s="1846"/>
      <c r="H13" s="1846"/>
      <c r="I13" s="1846"/>
      <c r="J13" s="1"/>
      <c r="K13" s="551" t="s">
        <v>50</v>
      </c>
      <c r="L13" s="60"/>
      <c r="M13" s="60"/>
      <c r="N13" s="60"/>
      <c r="O13" s="60"/>
      <c r="P13" s="60"/>
      <c r="Q13" s="60"/>
      <c r="R13" s="59"/>
      <c r="S13" s="59"/>
      <c r="T13" s="545"/>
      <c r="U13" s="545"/>
      <c r="V13" s="545"/>
      <c r="W13" s="545"/>
      <c r="X13" s="133"/>
      <c r="Y13" s="545"/>
      <c r="Z13" s="545"/>
      <c r="AA13" s="545"/>
      <c r="AB13" s="545"/>
      <c r="AC13" s="545"/>
      <c r="AD13" s="545"/>
      <c r="AE13" s="545"/>
      <c r="AF13" s="545"/>
      <c r="AG13" s="545"/>
    </row>
    <row r="14" spans="1:33" ht="44.25" customHeight="1">
      <c r="A14" s="475"/>
      <c r="B14" s="15"/>
      <c r="C14" s="2065" t="s">
        <v>893</v>
      </c>
      <c r="D14" s="2065"/>
      <c r="E14" s="1846" t="s">
        <v>883</v>
      </c>
      <c r="F14" s="1846"/>
      <c r="G14" s="1846"/>
      <c r="H14" s="1846"/>
      <c r="I14" s="1846"/>
      <c r="J14" s="1"/>
      <c r="K14" s="551" t="s">
        <v>50</v>
      </c>
      <c r="L14" s="60"/>
      <c r="M14" s="60"/>
      <c r="N14" s="60"/>
      <c r="O14" s="60"/>
      <c r="P14" s="60"/>
      <c r="Q14" s="60"/>
      <c r="R14" s="59"/>
      <c r="S14" s="59"/>
      <c r="T14" s="545"/>
      <c r="U14" s="545"/>
      <c r="V14" s="545"/>
      <c r="W14" s="545"/>
      <c r="X14" s="133"/>
      <c r="Y14" s="545"/>
      <c r="Z14" s="545"/>
      <c r="AA14" s="545"/>
      <c r="AB14" s="545"/>
      <c r="AC14" s="545"/>
      <c r="AD14" s="545"/>
      <c r="AE14" s="545"/>
      <c r="AF14" s="545"/>
      <c r="AG14" s="545"/>
    </row>
    <row r="15" spans="1:33" ht="194.15" customHeight="1">
      <c r="A15" s="475"/>
      <c r="B15" s="15"/>
      <c r="C15" s="2069" t="s">
        <v>894</v>
      </c>
      <c r="D15" s="2069"/>
      <c r="E15" s="1846" t="s">
        <v>895</v>
      </c>
      <c r="F15" s="1846"/>
      <c r="G15" s="1846"/>
      <c r="H15" s="1846"/>
      <c r="I15" s="1846"/>
      <c r="J15" s="1"/>
      <c r="K15" s="551" t="s">
        <v>50</v>
      </c>
      <c r="L15" s="60"/>
      <c r="M15" s="60"/>
      <c r="N15" s="60"/>
      <c r="O15" s="60"/>
      <c r="P15" s="60"/>
      <c r="Q15" s="60"/>
      <c r="R15" s="59"/>
      <c r="S15" s="59"/>
      <c r="T15" s="545"/>
      <c r="U15" s="545"/>
      <c r="V15" s="545"/>
      <c r="W15" s="545"/>
      <c r="X15" s="133"/>
      <c r="Y15" s="545"/>
      <c r="Z15" s="545"/>
      <c r="AA15" s="545"/>
      <c r="AB15" s="545"/>
      <c r="AC15" s="545"/>
      <c r="AD15" s="545"/>
      <c r="AE15" s="545"/>
      <c r="AF15" s="545"/>
      <c r="AG15" s="545"/>
    </row>
    <row r="16" spans="1:33" ht="90.65" customHeight="1">
      <c r="A16" s="475"/>
      <c r="B16" s="15"/>
      <c r="C16" s="2065" t="s">
        <v>896</v>
      </c>
      <c r="D16" s="2065"/>
      <c r="E16" s="1846" t="s">
        <v>897</v>
      </c>
      <c r="F16" s="1846"/>
      <c r="G16" s="1846"/>
      <c r="H16" s="1846"/>
      <c r="I16" s="1846"/>
      <c r="J16" s="1"/>
      <c r="K16" s="551" t="s">
        <v>50</v>
      </c>
      <c r="L16" s="60"/>
      <c r="M16" s="60"/>
      <c r="N16" s="60"/>
      <c r="O16" s="60"/>
      <c r="P16" s="60"/>
      <c r="Q16" s="60"/>
      <c r="R16" s="59"/>
      <c r="S16" s="59"/>
      <c r="T16" s="545"/>
      <c r="U16" s="545"/>
      <c r="V16" s="545"/>
      <c r="W16" s="545"/>
      <c r="X16" s="133"/>
      <c r="Y16" s="545"/>
      <c r="Z16" s="545"/>
      <c r="AA16" s="545"/>
      <c r="AB16" s="545"/>
      <c r="AC16" s="545"/>
      <c r="AD16" s="545"/>
      <c r="AE16" s="545"/>
      <c r="AF16" s="545"/>
      <c r="AG16" s="545"/>
    </row>
    <row r="17" spans="1:34" ht="24.75" customHeight="1">
      <c r="A17" s="475"/>
      <c r="B17" s="15"/>
      <c r="C17" s="58"/>
      <c r="D17" s="1"/>
      <c r="E17" s="1"/>
      <c r="F17" s="1"/>
      <c r="G17" s="1"/>
      <c r="H17" s="1"/>
      <c r="I17" s="1"/>
      <c r="J17" s="1"/>
      <c r="K17" s="60"/>
      <c r="L17" s="60"/>
      <c r="M17" s="60"/>
      <c r="N17" s="60"/>
      <c r="O17" s="60"/>
      <c r="P17" s="60"/>
      <c r="Q17" s="60"/>
      <c r="R17" s="59"/>
      <c r="S17" s="59"/>
      <c r="T17" s="545"/>
      <c r="U17" s="545"/>
      <c r="V17" s="545"/>
      <c r="W17" s="545"/>
      <c r="X17" s="133"/>
      <c r="Y17" s="545"/>
      <c r="Z17" s="545"/>
      <c r="AA17" s="545"/>
      <c r="AB17" s="545"/>
      <c r="AC17" s="545"/>
      <c r="AD17" s="545"/>
      <c r="AE17" s="545"/>
      <c r="AF17" s="545"/>
      <c r="AG17" s="545"/>
    </row>
    <row r="18" spans="1:34" ht="28.5" customHeight="1">
      <c r="A18" s="475"/>
      <c r="B18" s="15"/>
      <c r="C18" s="2154" t="s">
        <v>898</v>
      </c>
      <c r="D18" s="2155"/>
      <c r="E18" s="2155"/>
      <c r="F18" s="2155"/>
      <c r="G18" s="2156"/>
      <c r="H18" s="2154"/>
      <c r="I18" s="2154"/>
      <c r="J18" s="2154"/>
      <c r="K18" s="2154"/>
      <c r="L18" s="2154"/>
      <c r="M18" s="2154"/>
      <c r="N18" s="2154"/>
      <c r="O18" s="2154"/>
      <c r="P18" s="2157"/>
      <c r="Q18" s="2157"/>
      <c r="R18" s="2157"/>
      <c r="S18" s="2157"/>
      <c r="T18" s="2157"/>
      <c r="U18" s="2157"/>
      <c r="V18" s="2157"/>
      <c r="W18" s="2157"/>
      <c r="X18" s="2157"/>
      <c r="Y18" s="2157"/>
      <c r="Z18" s="2157"/>
      <c r="AA18" s="2157"/>
      <c r="AB18" s="2157"/>
      <c r="AC18" s="2157"/>
      <c r="AD18" s="2157"/>
      <c r="AE18" s="2157"/>
      <c r="AF18" s="2157"/>
      <c r="AG18" s="680"/>
    </row>
    <row r="19" spans="1:34" ht="31.5" customHeight="1">
      <c r="A19" s="475"/>
      <c r="B19" s="15"/>
      <c r="C19" s="2177" t="s">
        <v>899</v>
      </c>
      <c r="D19" s="2177"/>
      <c r="E19" s="2177"/>
      <c r="F19" s="2177"/>
      <c r="G19" s="2177"/>
      <c r="H19" s="2177"/>
      <c r="I19" s="2177"/>
      <c r="J19" s="2177"/>
      <c r="K19" s="2177"/>
      <c r="L19" s="2177"/>
      <c r="M19" s="2177"/>
      <c r="N19" s="2177"/>
      <c r="O19" s="2177"/>
      <c r="P19" s="720" t="s">
        <v>50</v>
      </c>
      <c r="Q19" s="720" t="s">
        <v>50</v>
      </c>
      <c r="R19" s="720" t="s">
        <v>50</v>
      </c>
      <c r="S19" s="720" t="s">
        <v>50</v>
      </c>
      <c r="T19" s="720" t="s">
        <v>50</v>
      </c>
      <c r="U19" s="720" t="s">
        <v>50</v>
      </c>
      <c r="V19" s="720" t="s">
        <v>50</v>
      </c>
      <c r="W19" s="720" t="s">
        <v>50</v>
      </c>
      <c r="X19" s="720" t="s">
        <v>50</v>
      </c>
      <c r="Y19" s="720" t="s">
        <v>50</v>
      </c>
      <c r="Z19" s="720" t="s">
        <v>50</v>
      </c>
      <c r="AA19" s="720" t="s">
        <v>50</v>
      </c>
      <c r="AB19" s="720" t="s">
        <v>50</v>
      </c>
      <c r="AC19" s="720" t="s">
        <v>50</v>
      </c>
      <c r="AD19" s="720" t="s">
        <v>50</v>
      </c>
      <c r="AE19" s="720" t="s">
        <v>50</v>
      </c>
      <c r="AF19" s="720" t="s">
        <v>50</v>
      </c>
      <c r="AG19" s="720" t="s">
        <v>50</v>
      </c>
      <c r="AH19" s="2"/>
    </row>
    <row r="20" spans="1:34" s="19" customFormat="1" ht="22.5" customHeight="1">
      <c r="A20" s="502"/>
      <c r="B20" s="24"/>
      <c r="C20" s="541" t="s">
        <v>900</v>
      </c>
      <c r="D20" s="542" t="s">
        <v>50</v>
      </c>
      <c r="E20" s="2178" t="s">
        <v>901</v>
      </c>
      <c r="F20" s="2178"/>
      <c r="G20" s="2178"/>
      <c r="H20" s="721" t="s">
        <v>50</v>
      </c>
      <c r="I20" s="722" t="s">
        <v>50</v>
      </c>
      <c r="J20" s="721" t="s">
        <v>50</v>
      </c>
      <c r="K20" s="721" t="s">
        <v>50</v>
      </c>
      <c r="L20" s="721" t="s">
        <v>50</v>
      </c>
      <c r="M20" s="721" t="s">
        <v>50</v>
      </c>
      <c r="N20" s="721" t="s">
        <v>50</v>
      </c>
      <c r="O20" s="721" t="s">
        <v>50</v>
      </c>
      <c r="P20" s="721" t="s">
        <v>50</v>
      </c>
      <c r="Q20" s="721" t="s">
        <v>50</v>
      </c>
      <c r="R20" s="721" t="s">
        <v>50</v>
      </c>
      <c r="S20" s="721" t="s">
        <v>50</v>
      </c>
      <c r="T20" s="721" t="s">
        <v>50</v>
      </c>
      <c r="U20" s="721" t="s">
        <v>50</v>
      </c>
      <c r="V20" s="721" t="s">
        <v>50</v>
      </c>
      <c r="W20" s="721" t="s">
        <v>50</v>
      </c>
      <c r="X20" s="721" t="s">
        <v>50</v>
      </c>
      <c r="Y20" s="721" t="s">
        <v>50</v>
      </c>
      <c r="Z20" s="721" t="s">
        <v>50</v>
      </c>
      <c r="AA20" s="721" t="s">
        <v>50</v>
      </c>
      <c r="AB20" s="721" t="s">
        <v>50</v>
      </c>
      <c r="AC20" s="721" t="s">
        <v>50</v>
      </c>
      <c r="AD20" s="721" t="s">
        <v>50</v>
      </c>
      <c r="AE20" s="721" t="s">
        <v>50</v>
      </c>
      <c r="AF20" s="721" t="s">
        <v>50</v>
      </c>
      <c r="AG20" s="721" t="s">
        <v>50</v>
      </c>
      <c r="AH20" s="18"/>
    </row>
    <row r="21" spans="1:34" s="19" customFormat="1" ht="22.5" customHeight="1">
      <c r="A21" s="502"/>
      <c r="B21" s="24"/>
      <c r="C21" s="541" t="s">
        <v>902</v>
      </c>
      <c r="D21" s="542" t="s">
        <v>50</v>
      </c>
      <c r="E21" s="2153" t="s">
        <v>903</v>
      </c>
      <c r="F21" s="2153"/>
      <c r="G21" s="2153"/>
      <c r="H21" s="721" t="s">
        <v>50</v>
      </c>
      <c r="I21" s="722" t="s">
        <v>50</v>
      </c>
      <c r="J21" s="721" t="s">
        <v>50</v>
      </c>
      <c r="K21" s="721" t="s">
        <v>50</v>
      </c>
      <c r="L21" s="721" t="s">
        <v>50</v>
      </c>
      <c r="M21" s="721" t="s">
        <v>50</v>
      </c>
      <c r="N21" s="721" t="s">
        <v>50</v>
      </c>
      <c r="O21" s="721" t="s">
        <v>50</v>
      </c>
      <c r="P21" s="721" t="s">
        <v>50</v>
      </c>
      <c r="Q21" s="721" t="s">
        <v>50</v>
      </c>
      <c r="R21" s="721" t="s">
        <v>50</v>
      </c>
      <c r="S21" s="721" t="s">
        <v>50</v>
      </c>
      <c r="T21" s="721" t="s">
        <v>50</v>
      </c>
      <c r="U21" s="721" t="s">
        <v>50</v>
      </c>
      <c r="V21" s="721" t="s">
        <v>50</v>
      </c>
      <c r="W21" s="721" t="s">
        <v>50</v>
      </c>
      <c r="X21" s="721" t="s">
        <v>50</v>
      </c>
      <c r="Y21" s="721" t="s">
        <v>50</v>
      </c>
      <c r="Z21" s="721" t="s">
        <v>50</v>
      </c>
      <c r="AA21" s="721" t="s">
        <v>50</v>
      </c>
      <c r="AB21" s="721" t="s">
        <v>50</v>
      </c>
      <c r="AC21" s="721" t="s">
        <v>50</v>
      </c>
      <c r="AD21" s="721" t="s">
        <v>50</v>
      </c>
      <c r="AE21" s="721" t="s">
        <v>50</v>
      </c>
      <c r="AF21" s="721" t="s">
        <v>50</v>
      </c>
      <c r="AG21" s="721" t="s">
        <v>50</v>
      </c>
      <c r="AH21" s="18"/>
    </row>
    <row r="22" spans="1:34" s="19" customFormat="1" ht="22.5" customHeight="1">
      <c r="A22" s="502"/>
      <c r="B22" s="24"/>
      <c r="C22" s="541" t="s">
        <v>904</v>
      </c>
      <c r="D22" s="542" t="s">
        <v>50</v>
      </c>
      <c r="E22" s="2153" t="s">
        <v>905</v>
      </c>
      <c r="F22" s="2153"/>
      <c r="G22" s="2153"/>
      <c r="H22" s="721" t="s">
        <v>50</v>
      </c>
      <c r="I22" s="625" t="s">
        <v>50</v>
      </c>
      <c r="J22" s="624" t="s">
        <v>50</v>
      </c>
      <c r="K22" s="721" t="s">
        <v>50</v>
      </c>
      <c r="L22" s="721" t="s">
        <v>50</v>
      </c>
      <c r="M22" s="721" t="s">
        <v>50</v>
      </c>
      <c r="N22" s="721" t="s">
        <v>50</v>
      </c>
      <c r="O22" s="721" t="s">
        <v>50</v>
      </c>
      <c r="P22" s="721" t="s">
        <v>50</v>
      </c>
      <c r="Q22" s="721" t="s">
        <v>50</v>
      </c>
      <c r="R22" s="721" t="s">
        <v>50</v>
      </c>
      <c r="S22" s="721" t="s">
        <v>50</v>
      </c>
      <c r="T22" s="721" t="s">
        <v>50</v>
      </c>
      <c r="U22" s="721" t="s">
        <v>50</v>
      </c>
      <c r="V22" s="721" t="s">
        <v>50</v>
      </c>
      <c r="W22" s="721" t="s">
        <v>50</v>
      </c>
      <c r="X22" s="721" t="s">
        <v>50</v>
      </c>
      <c r="Y22" s="721" t="s">
        <v>50</v>
      </c>
      <c r="Z22" s="721" t="s">
        <v>50</v>
      </c>
      <c r="AA22" s="721" t="s">
        <v>50</v>
      </c>
      <c r="AB22" s="721" t="s">
        <v>50</v>
      </c>
      <c r="AC22" s="721" t="s">
        <v>50</v>
      </c>
      <c r="AD22" s="721" t="s">
        <v>50</v>
      </c>
      <c r="AE22" s="721" t="s">
        <v>50</v>
      </c>
      <c r="AF22" s="721" t="s">
        <v>50</v>
      </c>
      <c r="AG22" s="721" t="s">
        <v>50</v>
      </c>
      <c r="AH22" s="18"/>
    </row>
    <row r="23" spans="1:34" s="19" customFormat="1" ht="22.5" customHeight="1">
      <c r="A23" s="502"/>
      <c r="B23" s="24"/>
      <c r="C23" s="541" t="s">
        <v>906</v>
      </c>
      <c r="D23" s="542" t="s">
        <v>50</v>
      </c>
      <c r="E23" s="2153" t="s">
        <v>907</v>
      </c>
      <c r="F23" s="2153"/>
      <c r="G23" s="2153"/>
      <c r="H23" s="721" t="s">
        <v>50</v>
      </c>
      <c r="I23" s="722" t="s">
        <v>50</v>
      </c>
      <c r="J23" s="721" t="s">
        <v>50</v>
      </c>
      <c r="K23" s="721" t="s">
        <v>50</v>
      </c>
      <c r="L23" s="721" t="s">
        <v>50</v>
      </c>
      <c r="M23" s="721" t="s">
        <v>50</v>
      </c>
      <c r="N23" s="721" t="s">
        <v>50</v>
      </c>
      <c r="O23" s="721" t="s">
        <v>50</v>
      </c>
      <c r="P23" s="721" t="s">
        <v>50</v>
      </c>
      <c r="Q23" s="721" t="s">
        <v>50</v>
      </c>
      <c r="R23" s="721" t="s">
        <v>50</v>
      </c>
      <c r="S23" s="721" t="s">
        <v>50</v>
      </c>
      <c r="T23" s="721" t="s">
        <v>50</v>
      </c>
      <c r="U23" s="721" t="s">
        <v>50</v>
      </c>
      <c r="V23" s="721" t="s">
        <v>50</v>
      </c>
      <c r="W23" s="721" t="s">
        <v>50</v>
      </c>
      <c r="X23" s="721" t="s">
        <v>50</v>
      </c>
      <c r="Y23" s="721" t="s">
        <v>50</v>
      </c>
      <c r="Z23" s="721" t="s">
        <v>50</v>
      </c>
      <c r="AA23" s="721" t="s">
        <v>50</v>
      </c>
      <c r="AB23" s="721" t="s">
        <v>50</v>
      </c>
      <c r="AC23" s="721" t="s">
        <v>50</v>
      </c>
      <c r="AD23" s="721" t="s">
        <v>50</v>
      </c>
      <c r="AE23" s="721" t="s">
        <v>50</v>
      </c>
      <c r="AF23" s="721" t="s">
        <v>50</v>
      </c>
      <c r="AG23" s="721" t="s">
        <v>50</v>
      </c>
      <c r="AH23" s="18"/>
    </row>
    <row r="24" spans="1:34" s="19" customFormat="1" ht="22.5" customHeight="1">
      <c r="A24" s="502"/>
      <c r="B24" s="24"/>
      <c r="C24" s="543" t="s">
        <v>908</v>
      </c>
      <c r="D24" s="544" t="s">
        <v>50</v>
      </c>
      <c r="E24" s="2176" t="s">
        <v>909</v>
      </c>
      <c r="F24" s="2176"/>
      <c r="G24" s="2176"/>
      <c r="H24" s="721" t="s">
        <v>50</v>
      </c>
      <c r="I24" s="722" t="s">
        <v>50</v>
      </c>
      <c r="J24" s="721" t="s">
        <v>50</v>
      </c>
      <c r="K24" s="721" t="s">
        <v>50</v>
      </c>
      <c r="L24" s="721" t="s">
        <v>50</v>
      </c>
      <c r="M24" s="721" t="s">
        <v>50</v>
      </c>
      <c r="N24" s="721" t="s">
        <v>50</v>
      </c>
      <c r="O24" s="721" t="s">
        <v>50</v>
      </c>
      <c r="P24" s="721" t="s">
        <v>50</v>
      </c>
      <c r="Q24" s="721" t="s">
        <v>50</v>
      </c>
      <c r="R24" s="721" t="s">
        <v>50</v>
      </c>
      <c r="S24" s="721" t="s">
        <v>50</v>
      </c>
      <c r="T24" s="721" t="s">
        <v>50</v>
      </c>
      <c r="U24" s="721" t="s">
        <v>50</v>
      </c>
      <c r="V24" s="721" t="s">
        <v>50</v>
      </c>
      <c r="W24" s="721" t="s">
        <v>50</v>
      </c>
      <c r="X24" s="721" t="s">
        <v>50</v>
      </c>
      <c r="Y24" s="721" t="s">
        <v>50</v>
      </c>
      <c r="Z24" s="721" t="s">
        <v>50</v>
      </c>
      <c r="AA24" s="721" t="s">
        <v>50</v>
      </c>
      <c r="AB24" s="721" t="s">
        <v>50</v>
      </c>
      <c r="AC24" s="721" t="s">
        <v>50</v>
      </c>
      <c r="AD24" s="721" t="s">
        <v>50</v>
      </c>
      <c r="AE24" s="721" t="s">
        <v>50</v>
      </c>
      <c r="AF24" s="721" t="s">
        <v>50</v>
      </c>
      <c r="AG24" s="721" t="s">
        <v>50</v>
      </c>
      <c r="AH24" s="18"/>
    </row>
    <row r="25" spans="1:34" s="19" customFormat="1" ht="22.5" customHeight="1">
      <c r="A25" s="502"/>
      <c r="B25" s="24"/>
      <c r="C25" s="543" t="s">
        <v>910</v>
      </c>
      <c r="D25" s="544" t="s">
        <v>50</v>
      </c>
      <c r="E25" s="2176" t="s">
        <v>911</v>
      </c>
      <c r="F25" s="2176"/>
      <c r="G25" s="2176"/>
      <c r="H25" s="721" t="s">
        <v>50</v>
      </c>
      <c r="I25" s="722" t="s">
        <v>50</v>
      </c>
      <c r="J25" s="721" t="s">
        <v>50</v>
      </c>
      <c r="K25" s="721" t="s">
        <v>50</v>
      </c>
      <c r="L25" s="721" t="s">
        <v>50</v>
      </c>
      <c r="M25" s="721" t="s">
        <v>50</v>
      </c>
      <c r="N25" s="721" t="s">
        <v>50</v>
      </c>
      <c r="O25" s="721" t="s">
        <v>50</v>
      </c>
      <c r="P25" s="721" t="s">
        <v>50</v>
      </c>
      <c r="Q25" s="721" t="s">
        <v>50</v>
      </c>
      <c r="R25" s="721" t="s">
        <v>50</v>
      </c>
      <c r="S25" s="721" t="s">
        <v>50</v>
      </c>
      <c r="T25" s="721" t="s">
        <v>50</v>
      </c>
      <c r="U25" s="721" t="s">
        <v>50</v>
      </c>
      <c r="V25" s="721" t="s">
        <v>50</v>
      </c>
      <c r="W25" s="721" t="s">
        <v>50</v>
      </c>
      <c r="X25" s="721" t="s">
        <v>50</v>
      </c>
      <c r="Y25" s="721" t="s">
        <v>50</v>
      </c>
      <c r="Z25" s="721" t="s">
        <v>50</v>
      </c>
      <c r="AA25" s="721" t="s">
        <v>50</v>
      </c>
      <c r="AB25" s="721" t="s">
        <v>50</v>
      </c>
      <c r="AC25" s="721" t="s">
        <v>50</v>
      </c>
      <c r="AD25" s="721" t="s">
        <v>50</v>
      </c>
      <c r="AE25" s="721" t="s">
        <v>50</v>
      </c>
      <c r="AF25" s="721" t="s">
        <v>50</v>
      </c>
      <c r="AG25" s="721" t="s">
        <v>50</v>
      </c>
      <c r="AH25" s="18"/>
    </row>
    <row r="26" spans="1:34" s="19" customFormat="1" ht="22.5" customHeight="1">
      <c r="A26" s="502"/>
      <c r="B26" s="24"/>
      <c r="C26" s="543" t="s">
        <v>912</v>
      </c>
      <c r="D26" s="544" t="s">
        <v>50</v>
      </c>
      <c r="E26" s="2176" t="s">
        <v>913</v>
      </c>
      <c r="F26" s="2176"/>
      <c r="G26" s="2176"/>
      <c r="H26" s="721" t="s">
        <v>50</v>
      </c>
      <c r="I26" s="722" t="s">
        <v>50</v>
      </c>
      <c r="J26" s="721" t="s">
        <v>50</v>
      </c>
      <c r="K26" s="721" t="s">
        <v>50</v>
      </c>
      <c r="L26" s="721" t="s">
        <v>50</v>
      </c>
      <c r="M26" s="721" t="s">
        <v>50</v>
      </c>
      <c r="N26" s="721" t="s">
        <v>50</v>
      </c>
      <c r="O26" s="721" t="s">
        <v>50</v>
      </c>
      <c r="P26" s="721" t="s">
        <v>50</v>
      </c>
      <c r="Q26" s="721" t="s">
        <v>50</v>
      </c>
      <c r="R26" s="721" t="s">
        <v>50</v>
      </c>
      <c r="S26" s="721" t="s">
        <v>50</v>
      </c>
      <c r="T26" s="721" t="s">
        <v>50</v>
      </c>
      <c r="U26" s="721" t="s">
        <v>50</v>
      </c>
      <c r="V26" s="721" t="s">
        <v>50</v>
      </c>
      <c r="W26" s="721" t="s">
        <v>50</v>
      </c>
      <c r="X26" s="721" t="s">
        <v>50</v>
      </c>
      <c r="Y26" s="721" t="s">
        <v>50</v>
      </c>
      <c r="Z26" s="721" t="s">
        <v>50</v>
      </c>
      <c r="AA26" s="721" t="s">
        <v>50</v>
      </c>
      <c r="AB26" s="721" t="s">
        <v>50</v>
      </c>
      <c r="AC26" s="721" t="s">
        <v>50</v>
      </c>
      <c r="AD26" s="721" t="s">
        <v>50</v>
      </c>
      <c r="AE26" s="721" t="s">
        <v>50</v>
      </c>
      <c r="AF26" s="721" t="s">
        <v>50</v>
      </c>
      <c r="AG26" s="721" t="s">
        <v>50</v>
      </c>
      <c r="AH26" s="18"/>
    </row>
    <row r="27" spans="1:34" s="19" customFormat="1" ht="22.5" customHeight="1">
      <c r="A27" s="502"/>
      <c r="B27" s="24"/>
      <c r="C27" s="541" t="s">
        <v>914</v>
      </c>
      <c r="D27" s="542" t="s">
        <v>50</v>
      </c>
      <c r="E27" s="2153" t="s">
        <v>915</v>
      </c>
      <c r="F27" s="2153"/>
      <c r="G27" s="2153"/>
      <c r="H27" s="721" t="s">
        <v>50</v>
      </c>
      <c r="I27" s="722" t="s">
        <v>50</v>
      </c>
      <c r="J27" s="721" t="s">
        <v>50</v>
      </c>
      <c r="K27" s="721" t="s">
        <v>50</v>
      </c>
      <c r="L27" s="721" t="s">
        <v>50</v>
      </c>
      <c r="M27" s="721" t="s">
        <v>50</v>
      </c>
      <c r="N27" s="721" t="s">
        <v>50</v>
      </c>
      <c r="O27" s="721" t="s">
        <v>50</v>
      </c>
      <c r="P27" s="721" t="s">
        <v>50</v>
      </c>
      <c r="Q27" s="721" t="s">
        <v>50</v>
      </c>
      <c r="R27" s="721" t="s">
        <v>50</v>
      </c>
      <c r="S27" s="721" t="s">
        <v>50</v>
      </c>
      <c r="T27" s="721" t="s">
        <v>50</v>
      </c>
      <c r="U27" s="721" t="s">
        <v>50</v>
      </c>
      <c r="V27" s="721" t="s">
        <v>50</v>
      </c>
      <c r="W27" s="721" t="s">
        <v>50</v>
      </c>
      <c r="X27" s="721" t="s">
        <v>50</v>
      </c>
      <c r="Y27" s="721" t="s">
        <v>50</v>
      </c>
      <c r="Z27" s="721" t="s">
        <v>50</v>
      </c>
      <c r="AA27" s="721" t="s">
        <v>50</v>
      </c>
      <c r="AB27" s="721" t="s">
        <v>50</v>
      </c>
      <c r="AC27" s="721" t="s">
        <v>50</v>
      </c>
      <c r="AD27" s="721" t="s">
        <v>50</v>
      </c>
      <c r="AE27" s="721" t="s">
        <v>50</v>
      </c>
      <c r="AF27" s="721" t="s">
        <v>50</v>
      </c>
      <c r="AG27" s="721" t="s">
        <v>50</v>
      </c>
      <c r="AH27" s="18"/>
    </row>
    <row r="28" spans="1:34" s="19" customFormat="1" ht="22.5" customHeight="1">
      <c r="A28" s="502"/>
      <c r="B28" s="24"/>
      <c r="C28" s="541" t="s">
        <v>916</v>
      </c>
      <c r="D28" s="542" t="s">
        <v>50</v>
      </c>
      <c r="E28" s="2153" t="s">
        <v>917</v>
      </c>
      <c r="F28" s="2153"/>
      <c r="G28" s="2153"/>
      <c r="H28" s="721" t="s">
        <v>50</v>
      </c>
      <c r="I28" s="722" t="s">
        <v>50</v>
      </c>
      <c r="J28" s="721" t="s">
        <v>50</v>
      </c>
      <c r="K28" s="721" t="s">
        <v>50</v>
      </c>
      <c r="L28" s="721" t="s">
        <v>50</v>
      </c>
      <c r="M28" s="721" t="s">
        <v>50</v>
      </c>
      <c r="N28" s="721" t="s">
        <v>50</v>
      </c>
      <c r="O28" s="721" t="s">
        <v>50</v>
      </c>
      <c r="P28" s="721" t="s">
        <v>50</v>
      </c>
      <c r="Q28" s="721" t="s">
        <v>50</v>
      </c>
      <c r="R28" s="721" t="s">
        <v>50</v>
      </c>
      <c r="S28" s="721" t="s">
        <v>50</v>
      </c>
      <c r="T28" s="721" t="s">
        <v>50</v>
      </c>
      <c r="U28" s="721" t="s">
        <v>50</v>
      </c>
      <c r="V28" s="721" t="s">
        <v>50</v>
      </c>
      <c r="W28" s="721" t="s">
        <v>50</v>
      </c>
      <c r="X28" s="721" t="s">
        <v>50</v>
      </c>
      <c r="Y28" s="721" t="s">
        <v>50</v>
      </c>
      <c r="Z28" s="721" t="s">
        <v>50</v>
      </c>
      <c r="AA28" s="721" t="s">
        <v>50</v>
      </c>
      <c r="AB28" s="721" t="s">
        <v>50</v>
      </c>
      <c r="AC28" s="721" t="s">
        <v>50</v>
      </c>
      <c r="AD28" s="721" t="s">
        <v>50</v>
      </c>
      <c r="AE28" s="721" t="s">
        <v>50</v>
      </c>
      <c r="AF28" s="721" t="s">
        <v>50</v>
      </c>
      <c r="AG28" s="721" t="s">
        <v>50</v>
      </c>
      <c r="AH28" s="18"/>
    </row>
    <row r="29" spans="1:34" s="19" customFormat="1" ht="22.5" customHeight="1">
      <c r="A29" s="502"/>
      <c r="B29" s="24"/>
      <c r="C29" s="541" t="s">
        <v>918</v>
      </c>
      <c r="D29" s="542" t="s">
        <v>50</v>
      </c>
      <c r="E29" s="2153" t="s">
        <v>919</v>
      </c>
      <c r="F29" s="2153"/>
      <c r="G29" s="2153"/>
      <c r="H29" s="721" t="s">
        <v>50</v>
      </c>
      <c r="I29" s="722" t="s">
        <v>50</v>
      </c>
      <c r="J29" s="721" t="s">
        <v>50</v>
      </c>
      <c r="K29" s="721" t="s">
        <v>50</v>
      </c>
      <c r="L29" s="721" t="s">
        <v>50</v>
      </c>
      <c r="M29" s="721" t="s">
        <v>50</v>
      </c>
      <c r="N29" s="721" t="s">
        <v>50</v>
      </c>
      <c r="O29" s="721" t="s">
        <v>50</v>
      </c>
      <c r="P29" s="721" t="s">
        <v>50</v>
      </c>
      <c r="Q29" s="721" t="s">
        <v>50</v>
      </c>
      <c r="R29" s="721" t="s">
        <v>50</v>
      </c>
      <c r="S29" s="721" t="s">
        <v>50</v>
      </c>
      <c r="T29" s="721" t="s">
        <v>50</v>
      </c>
      <c r="U29" s="721" t="s">
        <v>50</v>
      </c>
      <c r="V29" s="721" t="s">
        <v>50</v>
      </c>
      <c r="W29" s="721" t="s">
        <v>50</v>
      </c>
      <c r="X29" s="721" t="s">
        <v>50</v>
      </c>
      <c r="Y29" s="721" t="s">
        <v>50</v>
      </c>
      <c r="Z29" s="721" t="s">
        <v>50</v>
      </c>
      <c r="AA29" s="721" t="s">
        <v>50</v>
      </c>
      <c r="AB29" s="721" t="s">
        <v>50</v>
      </c>
      <c r="AC29" s="721" t="s">
        <v>50</v>
      </c>
      <c r="AD29" s="721" t="s">
        <v>50</v>
      </c>
      <c r="AE29" s="721" t="s">
        <v>50</v>
      </c>
      <c r="AF29" s="721" t="s">
        <v>50</v>
      </c>
      <c r="AG29" s="721" t="s">
        <v>50</v>
      </c>
      <c r="AH29" s="18"/>
    </row>
    <row r="30" spans="1:34" s="19" customFormat="1" ht="22.5" customHeight="1">
      <c r="A30" s="502"/>
      <c r="B30" s="24"/>
      <c r="C30" s="541" t="s">
        <v>920</v>
      </c>
      <c r="D30" s="542" t="s">
        <v>50</v>
      </c>
      <c r="E30" s="2176"/>
      <c r="F30" s="2176"/>
      <c r="G30" s="2176"/>
      <c r="H30" s="721" t="s">
        <v>50</v>
      </c>
      <c r="I30" s="722" t="s">
        <v>50</v>
      </c>
      <c r="J30" s="721" t="s">
        <v>50</v>
      </c>
      <c r="K30" s="721" t="s">
        <v>50</v>
      </c>
      <c r="L30" s="721" t="s">
        <v>50</v>
      </c>
      <c r="M30" s="721" t="s">
        <v>50</v>
      </c>
      <c r="N30" s="721" t="s">
        <v>50</v>
      </c>
      <c r="O30" s="721" t="s">
        <v>50</v>
      </c>
      <c r="P30" s="721" t="s">
        <v>50</v>
      </c>
      <c r="Q30" s="721" t="s">
        <v>50</v>
      </c>
      <c r="R30" s="721" t="s">
        <v>50</v>
      </c>
      <c r="S30" s="721" t="s">
        <v>50</v>
      </c>
      <c r="T30" s="721" t="s">
        <v>50</v>
      </c>
      <c r="U30" s="721" t="s">
        <v>50</v>
      </c>
      <c r="V30" s="721" t="s">
        <v>50</v>
      </c>
      <c r="W30" s="721" t="s">
        <v>50</v>
      </c>
      <c r="X30" s="721" t="s">
        <v>50</v>
      </c>
      <c r="Y30" s="721" t="s">
        <v>50</v>
      </c>
      <c r="Z30" s="721" t="s">
        <v>50</v>
      </c>
      <c r="AA30" s="721" t="s">
        <v>50</v>
      </c>
      <c r="AB30" s="721" t="s">
        <v>50</v>
      </c>
      <c r="AC30" s="721" t="s">
        <v>50</v>
      </c>
      <c r="AD30" s="721" t="s">
        <v>50</v>
      </c>
      <c r="AE30" s="721" t="s">
        <v>50</v>
      </c>
      <c r="AF30" s="721" t="s">
        <v>50</v>
      </c>
      <c r="AG30" s="721" t="s">
        <v>50</v>
      </c>
      <c r="AH30" s="18"/>
    </row>
    <row r="31" spans="1:34" s="19" customFormat="1" ht="22.5" customHeight="1">
      <c r="A31" s="502"/>
      <c r="B31" s="24"/>
      <c r="C31" s="108"/>
      <c r="D31" s="108"/>
      <c r="E31" s="108"/>
      <c r="F31" s="108"/>
      <c r="G31" s="108"/>
      <c r="H31" s="108"/>
      <c r="I31" s="108"/>
      <c r="J31" s="108"/>
      <c r="K31" s="108"/>
      <c r="L31" s="5"/>
      <c r="M31" s="5"/>
      <c r="N31" s="5"/>
      <c r="O31" s="5"/>
      <c r="P31" s="5"/>
      <c r="Q31" s="5"/>
      <c r="R31" s="5"/>
      <c r="S31" s="5"/>
      <c r="T31" s="5"/>
      <c r="U31" s="5"/>
      <c r="V31" s="5"/>
      <c r="W31" s="5"/>
      <c r="X31" s="5"/>
      <c r="Y31" s="5"/>
      <c r="Z31" s="5"/>
      <c r="AA31" s="5"/>
      <c r="AB31" s="39"/>
      <c r="AC31" s="40"/>
      <c r="AD31" s="40"/>
      <c r="AE31" s="40"/>
      <c r="AF31" s="40"/>
      <c r="AG31" s="40"/>
      <c r="AH31" s="18"/>
    </row>
    <row r="32" spans="1:34" s="48" customFormat="1" ht="36.75" customHeight="1">
      <c r="A32" s="518"/>
      <c r="B32" s="1283"/>
      <c r="C32" s="2174" t="s">
        <v>921</v>
      </c>
      <c r="D32" s="2174"/>
      <c r="E32" s="2174"/>
      <c r="F32" s="2174"/>
      <c r="G32" s="2174"/>
      <c r="H32" s="5"/>
      <c r="I32" s="5"/>
      <c r="J32" s="5"/>
      <c r="K32" s="5"/>
      <c r="L32" s="5"/>
      <c r="M32" s="5"/>
      <c r="N32" s="5"/>
      <c r="O32" s="5"/>
      <c r="P32" s="5"/>
      <c r="Q32" s="5"/>
      <c r="R32" s="5"/>
      <c r="S32" s="5"/>
      <c r="T32" s="5"/>
      <c r="U32" s="5"/>
      <c r="V32" s="5"/>
      <c r="W32" s="5"/>
      <c r="X32" s="5"/>
      <c r="Y32" s="5"/>
      <c r="Z32" s="5"/>
      <c r="AA32" s="5"/>
      <c r="AB32" s="112"/>
      <c r="AC32" s="46"/>
      <c r="AD32" s="46"/>
      <c r="AE32" s="46"/>
      <c r="AF32" s="46"/>
      <c r="AG32" s="46"/>
      <c r="AH32" s="47"/>
    </row>
    <row r="33" spans="1:34" ht="24.75" customHeight="1">
      <c r="A33" s="475"/>
      <c r="B33" s="15"/>
      <c r="C33" s="2175" t="s">
        <v>922</v>
      </c>
      <c r="D33" s="2175"/>
      <c r="E33" s="2175"/>
      <c r="F33" s="2175"/>
      <c r="G33" s="2175"/>
      <c r="H33" s="5"/>
      <c r="I33" s="4"/>
      <c r="J33" s="5"/>
      <c r="K33" s="5"/>
      <c r="L33" s="5"/>
      <c r="M33" s="5"/>
      <c r="N33" s="5"/>
      <c r="O33" s="5"/>
      <c r="P33" s="5"/>
      <c r="Q33" s="5"/>
      <c r="R33" s="5"/>
      <c r="S33" s="5"/>
      <c r="T33" s="5"/>
      <c r="U33" s="5"/>
      <c r="V33" s="5"/>
      <c r="W33" s="5"/>
      <c r="X33" s="5"/>
      <c r="Y33" s="5"/>
      <c r="Z33" s="5"/>
      <c r="AA33" s="5"/>
      <c r="AB33" s="723"/>
      <c r="AC33" s="110"/>
      <c r="AD33" s="110"/>
      <c r="AE33" s="110"/>
      <c r="AF33" s="5"/>
      <c r="AG33" s="5"/>
      <c r="AH33" s="2"/>
    </row>
    <row r="34" spans="1:34" ht="22.5" customHeight="1">
      <c r="A34" s="475"/>
      <c r="B34" s="15"/>
      <c r="C34" s="519"/>
      <c r="D34" s="847">
        <v>2021</v>
      </c>
      <c r="E34" s="847">
        <v>2022</v>
      </c>
      <c r="F34" s="847">
        <v>2023</v>
      </c>
      <c r="G34" s="847">
        <v>2024</v>
      </c>
      <c r="H34" s="4"/>
      <c r="I34" s="5"/>
      <c r="J34" s="5"/>
      <c r="K34" s="5"/>
      <c r="L34" s="5"/>
      <c r="M34" s="5"/>
      <c r="N34" s="5"/>
      <c r="O34" s="5"/>
      <c r="P34" s="5"/>
      <c r="Q34" s="5"/>
      <c r="R34" s="5"/>
      <c r="S34" s="5"/>
      <c r="T34" s="5"/>
      <c r="U34" s="5"/>
      <c r="V34" s="5"/>
      <c r="W34" s="5"/>
      <c r="X34" s="5"/>
      <c r="Y34" s="5"/>
      <c r="Z34" s="5"/>
      <c r="AA34" s="5"/>
      <c r="AB34" s="53"/>
      <c r="AC34" s="110"/>
      <c r="AD34" s="110"/>
      <c r="AE34" s="110"/>
      <c r="AF34" s="5"/>
      <c r="AG34" s="5"/>
      <c r="AH34" s="2"/>
    </row>
    <row r="35" spans="1:34" s="19" customFormat="1" ht="27" customHeight="1">
      <c r="A35" s="502"/>
      <c r="B35" s="24"/>
      <c r="C35" s="724" t="s">
        <v>923</v>
      </c>
      <c r="D35" s="861">
        <v>317994</v>
      </c>
      <c r="E35" s="861">
        <v>499268</v>
      </c>
      <c r="F35" s="861">
        <v>640270</v>
      </c>
      <c r="G35" s="862">
        <v>371819</v>
      </c>
      <c r="H35" s="40"/>
      <c r="I35" s="40"/>
      <c r="J35" s="40"/>
      <c r="K35" s="40"/>
      <c r="L35" s="40"/>
      <c r="M35" s="40"/>
      <c r="N35" s="40"/>
      <c r="O35" s="40"/>
      <c r="P35" s="40"/>
      <c r="Q35" s="40"/>
      <c r="R35" s="40"/>
      <c r="S35" s="40"/>
      <c r="T35" s="40"/>
      <c r="U35" s="40"/>
      <c r="V35" s="40"/>
      <c r="W35" s="40"/>
      <c r="X35" s="40"/>
      <c r="Y35" s="40"/>
      <c r="Z35" s="40"/>
      <c r="AA35" s="40"/>
      <c r="AB35" s="53"/>
      <c r="AC35" s="32"/>
      <c r="AD35" s="32"/>
      <c r="AE35" s="110"/>
      <c r="AF35" s="40"/>
      <c r="AG35" s="40"/>
      <c r="AH35" s="18"/>
    </row>
    <row r="36" spans="1:34" s="119" customFormat="1" ht="27" customHeight="1">
      <c r="A36" s="504"/>
      <c r="B36" s="1284"/>
      <c r="C36" s="725" t="s">
        <v>924</v>
      </c>
      <c r="D36" s="863">
        <v>2231427</v>
      </c>
      <c r="E36" s="863">
        <v>5126843</v>
      </c>
      <c r="F36" s="863">
        <v>3019475</v>
      </c>
      <c r="G36" s="864">
        <v>8779722</v>
      </c>
      <c r="H36" s="40"/>
      <c r="I36" s="40"/>
      <c r="J36" s="40"/>
      <c r="K36" s="40"/>
      <c r="L36" s="40"/>
      <c r="M36" s="40"/>
      <c r="N36" s="40"/>
      <c r="O36" s="40"/>
      <c r="P36" s="40"/>
      <c r="Q36" s="40"/>
      <c r="R36" s="40"/>
      <c r="S36" s="40"/>
      <c r="T36" s="40"/>
      <c r="U36" s="40"/>
      <c r="V36" s="40"/>
      <c r="W36" s="40"/>
      <c r="X36" s="40"/>
      <c r="Y36" s="40"/>
      <c r="Z36" s="40"/>
      <c r="AA36" s="40"/>
      <c r="AB36" s="52"/>
      <c r="AC36" s="108"/>
      <c r="AD36" s="108"/>
      <c r="AE36" s="109"/>
      <c r="AF36" s="726"/>
      <c r="AG36" s="726"/>
      <c r="AH36" s="118"/>
    </row>
    <row r="37" spans="1:34" s="19" customFormat="1" ht="27" customHeight="1">
      <c r="A37" s="502"/>
      <c r="B37" s="1285"/>
      <c r="C37" s="725" t="s">
        <v>925</v>
      </c>
      <c r="D37" s="863">
        <v>3542595</v>
      </c>
      <c r="E37" s="865" t="s">
        <v>926</v>
      </c>
      <c r="F37" s="865" t="s">
        <v>130</v>
      </c>
      <c r="G37" s="865" t="s">
        <v>130</v>
      </c>
      <c r="H37" s="40"/>
      <c r="I37" s="40"/>
      <c r="J37" s="40"/>
      <c r="K37" s="40"/>
      <c r="L37" s="40"/>
      <c r="M37" s="40"/>
      <c r="N37" s="40"/>
      <c r="O37" s="40"/>
      <c r="P37" s="40"/>
      <c r="Q37" s="40"/>
      <c r="R37" s="40"/>
      <c r="S37" s="40"/>
      <c r="T37" s="40"/>
      <c r="U37" s="40"/>
      <c r="V37" s="40"/>
      <c r="W37" s="40"/>
      <c r="X37" s="40"/>
      <c r="Y37" s="40"/>
      <c r="Z37" s="40"/>
      <c r="AA37" s="40"/>
      <c r="AB37" s="727"/>
      <c r="AC37" s="108"/>
      <c r="AD37" s="108"/>
      <c r="AE37" s="109"/>
      <c r="AF37" s="40"/>
      <c r="AG37" s="40"/>
      <c r="AH37" s="18"/>
    </row>
    <row r="38" spans="1:34" s="19" customFormat="1" ht="27" customHeight="1">
      <c r="A38" s="502"/>
      <c r="B38" s="24"/>
      <c r="C38" s="725" t="s">
        <v>927</v>
      </c>
      <c r="D38" s="863">
        <v>1267000</v>
      </c>
      <c r="E38" s="863">
        <v>1267000</v>
      </c>
      <c r="F38" s="863">
        <v>1267000</v>
      </c>
      <c r="G38" s="848">
        <v>0</v>
      </c>
      <c r="H38" s="40"/>
      <c r="I38" s="40"/>
      <c r="J38" s="40"/>
      <c r="K38" s="40"/>
      <c r="L38" s="40"/>
      <c r="M38" s="40"/>
      <c r="N38" s="40"/>
      <c r="O38" s="40"/>
      <c r="P38" s="40"/>
      <c r="Q38" s="40"/>
      <c r="R38" s="40"/>
      <c r="S38" s="40"/>
      <c r="T38" s="40"/>
      <c r="U38" s="40"/>
      <c r="V38" s="40"/>
      <c r="W38" s="40"/>
      <c r="X38" s="40"/>
      <c r="Y38" s="40"/>
      <c r="Z38" s="40"/>
      <c r="AA38" s="40"/>
      <c r="AB38" s="727"/>
      <c r="AC38" s="186"/>
      <c r="AD38" s="186"/>
      <c r="AE38" s="109"/>
      <c r="AF38" s="40"/>
      <c r="AG38" s="40"/>
      <c r="AH38" s="18"/>
    </row>
    <row r="39" spans="1:34" s="19" customFormat="1" ht="27" customHeight="1">
      <c r="A39" s="502"/>
      <c r="B39" s="1285"/>
      <c r="C39" s="187" t="s">
        <v>53</v>
      </c>
      <c r="D39" s="866">
        <v>7359016</v>
      </c>
      <c r="E39" s="866">
        <v>6893111</v>
      </c>
      <c r="F39" s="866">
        <v>4926745</v>
      </c>
      <c r="G39" s="866">
        <v>9151541</v>
      </c>
      <c r="H39"/>
      <c r="I39"/>
      <c r="J39" s="40"/>
      <c r="K39" s="40"/>
      <c r="L39" s="40"/>
      <c r="M39" s="40"/>
      <c r="N39" s="40"/>
      <c r="O39" s="40"/>
      <c r="P39" s="40"/>
      <c r="Q39" s="40"/>
      <c r="R39" s="40"/>
      <c r="S39" s="40"/>
      <c r="T39" s="40"/>
      <c r="U39" s="40"/>
      <c r="V39" s="40"/>
      <c r="W39" s="40"/>
      <c r="X39" s="40"/>
      <c r="Y39" s="40"/>
      <c r="Z39" s="40"/>
      <c r="AA39" s="40"/>
      <c r="AB39" s="113"/>
      <c r="AC39" s="130"/>
      <c r="AD39" s="130"/>
      <c r="AE39" s="130"/>
      <c r="AF39" s="40"/>
      <c r="AG39" s="40"/>
      <c r="AH39" s="18"/>
    </row>
    <row r="40" spans="1:34" ht="54.75" customHeight="1">
      <c r="A40" s="475"/>
      <c r="B40" s="14"/>
      <c r="C40" s="2169" t="s">
        <v>928</v>
      </c>
      <c r="D40" s="2169"/>
      <c r="E40" s="2169"/>
      <c r="F40" s="2169"/>
      <c r="G40" s="2169"/>
      <c r="H40" s="115"/>
      <c r="I40" s="5"/>
      <c r="J40" s="5"/>
      <c r="K40" s="5"/>
      <c r="L40" s="5"/>
      <c r="M40" s="5"/>
      <c r="N40" s="5"/>
      <c r="O40" s="5"/>
      <c r="P40" s="5"/>
      <c r="Q40" s="5"/>
      <c r="R40" s="5"/>
      <c r="S40" s="5"/>
      <c r="T40" s="5"/>
      <c r="U40" s="5"/>
      <c r="V40" s="5"/>
      <c r="W40" s="5"/>
      <c r="X40" s="5"/>
      <c r="Y40" s="5"/>
      <c r="Z40" s="5"/>
      <c r="AA40" s="5"/>
      <c r="AB40" s="4"/>
      <c r="AC40" s="5"/>
      <c r="AD40" s="5"/>
      <c r="AE40" s="5"/>
      <c r="AF40" s="5"/>
      <c r="AG40" s="5"/>
      <c r="AH40" s="2"/>
    </row>
    <row r="41" spans="1:34" ht="22.5" customHeight="1">
      <c r="A41" s="475"/>
      <c r="B41" s="15"/>
      <c r="C41" s="521"/>
      <c r="D41" s="66"/>
      <c r="E41" s="66"/>
      <c r="F41" s="66"/>
      <c r="G41" s="66"/>
      <c r="H41" s="66"/>
      <c r="I41" s="5"/>
      <c r="J41" s="5"/>
      <c r="K41" s="5"/>
      <c r="L41" s="5"/>
      <c r="M41" s="5"/>
      <c r="N41" s="5"/>
      <c r="O41" s="5"/>
      <c r="P41" s="5"/>
      <c r="Q41" s="5"/>
      <c r="R41" s="5"/>
      <c r="S41" s="5"/>
      <c r="T41" s="5"/>
      <c r="U41" s="5"/>
      <c r="V41" s="5"/>
      <c r="W41" s="5"/>
      <c r="X41" s="5"/>
      <c r="Y41" s="5"/>
      <c r="Z41" s="5"/>
      <c r="AA41" s="5"/>
      <c r="AB41" s="4"/>
      <c r="AC41" s="5"/>
      <c r="AD41" s="5"/>
      <c r="AE41" s="5"/>
      <c r="AF41" s="5"/>
      <c r="AG41" s="5"/>
      <c r="AH41" s="2"/>
    </row>
    <row r="42" spans="1:34" s="107" customFormat="1" ht="28.5" customHeight="1">
      <c r="A42" s="499"/>
      <c r="B42" s="1286"/>
      <c r="C42" s="2173" t="s">
        <v>929</v>
      </c>
      <c r="D42" s="2173"/>
      <c r="E42" s="2173"/>
      <c r="F42" s="2173"/>
      <c r="G42" s="2173"/>
      <c r="H42" s="2173"/>
      <c r="I42" s="2173"/>
      <c r="J42" s="2173"/>
      <c r="K42" s="540"/>
      <c r="L42" s="540"/>
      <c r="M42" s="540"/>
      <c r="N42" s="540"/>
      <c r="O42" s="540"/>
      <c r="P42" s="540"/>
      <c r="Q42" s="540"/>
      <c r="R42" s="540"/>
      <c r="S42" s="540"/>
      <c r="T42" s="540"/>
      <c r="U42" s="540"/>
      <c r="V42" s="540"/>
      <c r="W42" s="540"/>
      <c r="X42" s="540"/>
      <c r="Y42" s="540"/>
      <c r="Z42" s="540"/>
      <c r="AA42" s="540"/>
      <c r="AB42" s="662"/>
      <c r="AC42" s="540"/>
      <c r="AD42" s="540"/>
      <c r="AE42" s="540"/>
      <c r="AF42" s="540"/>
      <c r="AG42" s="540"/>
      <c r="AH42" s="120"/>
    </row>
    <row r="43" spans="1:34" ht="21.75" customHeight="1">
      <c r="A43" s="475"/>
      <c r="B43" s="15"/>
      <c r="C43" s="1744" t="s">
        <v>930</v>
      </c>
      <c r="D43" s="1744"/>
      <c r="E43" s="1744"/>
      <c r="F43" s="1744"/>
      <c r="G43" s="1744"/>
      <c r="H43" s="66"/>
      <c r="I43" s="114"/>
      <c r="J43" s="114"/>
      <c r="K43" s="66"/>
      <c r="L43" s="66"/>
      <c r="M43" s="66"/>
      <c r="N43" s="66"/>
      <c r="O43" s="66"/>
      <c r="P43" s="66"/>
      <c r="Q43" s="66"/>
      <c r="R43" s="66"/>
      <c r="S43" s="66"/>
      <c r="T43" s="66"/>
      <c r="U43" s="66"/>
      <c r="V43" s="66"/>
      <c r="W43" s="66"/>
      <c r="X43" s="66"/>
      <c r="Y43" s="66"/>
      <c r="Z43" s="66"/>
      <c r="AA43" s="5"/>
      <c r="AB43" s="4"/>
      <c r="AC43" s="5"/>
      <c r="AD43" s="5"/>
      <c r="AE43" s="5"/>
      <c r="AF43" s="5"/>
      <c r="AG43" s="5"/>
      <c r="AH43" s="2"/>
    </row>
    <row r="44" spans="1:34" ht="20.25" customHeight="1">
      <c r="A44" s="475"/>
      <c r="B44" s="15"/>
      <c r="C44" s="522"/>
      <c r="D44" s="1633">
        <v>2024</v>
      </c>
      <c r="E44" s="1633"/>
      <c r="F44" s="1633"/>
      <c r="G44" s="1633"/>
      <c r="H44" s="66"/>
      <c r="I44" s="114"/>
      <c r="J44" s="114"/>
      <c r="K44" s="66"/>
      <c r="L44" s="66"/>
      <c r="M44" s="66"/>
      <c r="N44" s="66"/>
      <c r="O44" s="66"/>
      <c r="P44" s="66"/>
      <c r="Q44" s="66"/>
      <c r="R44" s="66"/>
      <c r="S44" s="66"/>
      <c r="T44" s="66"/>
      <c r="U44" s="66"/>
      <c r="V44" s="66"/>
      <c r="W44" s="66"/>
      <c r="X44" s="66"/>
      <c r="Y44" s="66"/>
      <c r="Z44" s="66"/>
      <c r="AA44" s="5"/>
      <c r="AB44" s="4"/>
      <c r="AC44" s="5"/>
      <c r="AD44" s="5"/>
      <c r="AE44" s="5"/>
      <c r="AF44" s="5"/>
      <c r="AG44" s="5"/>
      <c r="AH44" s="2"/>
    </row>
    <row r="45" spans="1:34" ht="30.75" customHeight="1">
      <c r="A45" s="475"/>
      <c r="B45" s="15"/>
      <c r="C45" s="1154" t="s">
        <v>931</v>
      </c>
      <c r="D45" s="1152" t="s">
        <v>932</v>
      </c>
      <c r="E45" s="1152" t="s">
        <v>933</v>
      </c>
      <c r="F45" s="1152" t="s">
        <v>934</v>
      </c>
      <c r="G45" s="1153" t="s">
        <v>935</v>
      </c>
      <c r="H45" s="66"/>
      <c r="I45" s="66"/>
      <c r="J45" s="66"/>
      <c r="K45" s="66"/>
      <c r="L45" s="66"/>
      <c r="M45" s="66"/>
      <c r="N45" s="66"/>
      <c r="O45" s="66"/>
      <c r="P45" s="66"/>
      <c r="Q45" s="66"/>
      <c r="R45" s="66"/>
      <c r="S45" s="66"/>
      <c r="T45" s="66"/>
      <c r="U45" s="66"/>
      <c r="V45" s="66"/>
      <c r="W45" s="66"/>
      <c r="X45" s="66"/>
      <c r="Y45" s="66"/>
      <c r="Z45" s="66"/>
      <c r="AA45" s="5"/>
      <c r="AB45" s="4"/>
      <c r="AC45" s="5"/>
      <c r="AD45" s="5"/>
      <c r="AE45" s="5"/>
      <c r="AF45" s="5"/>
      <c r="AG45" s="5"/>
      <c r="AH45" s="2"/>
    </row>
    <row r="46" spans="1:34" ht="30.75" customHeight="1">
      <c r="A46" s="475"/>
      <c r="B46" s="15"/>
      <c r="C46" s="890" t="s">
        <v>936</v>
      </c>
      <c r="D46" s="452" t="s">
        <v>937</v>
      </c>
      <c r="E46" s="452" t="s">
        <v>710</v>
      </c>
      <c r="F46" s="452" t="s">
        <v>938</v>
      </c>
      <c r="G46" s="858" t="s">
        <v>939</v>
      </c>
      <c r="H46" s="66"/>
      <c r="I46" s="66"/>
      <c r="J46" s="66"/>
      <c r="K46" s="66"/>
      <c r="L46" s="66"/>
      <c r="M46" s="66"/>
      <c r="N46" s="66"/>
      <c r="O46" s="66"/>
      <c r="P46" s="66"/>
      <c r="Q46" s="66"/>
      <c r="R46" s="66"/>
      <c r="S46" s="66"/>
      <c r="T46" s="66"/>
      <c r="U46" s="66"/>
      <c r="V46" s="66"/>
      <c r="W46" s="66"/>
      <c r="X46" s="66"/>
      <c r="Y46" s="66"/>
      <c r="Z46" s="66"/>
      <c r="AA46" s="5"/>
      <c r="AB46" s="4"/>
      <c r="AC46" s="5"/>
      <c r="AD46" s="5"/>
      <c r="AE46" s="5"/>
      <c r="AF46" s="5"/>
      <c r="AG46" s="5"/>
      <c r="AH46" s="2"/>
    </row>
    <row r="47" spans="1:34" ht="30.75" customHeight="1">
      <c r="A47" s="475"/>
      <c r="B47" s="15"/>
      <c r="C47" s="1154" t="s">
        <v>940</v>
      </c>
      <c r="D47" s="451" t="s">
        <v>941</v>
      </c>
      <c r="E47" s="451" t="s">
        <v>941</v>
      </c>
      <c r="F47" s="451" t="s">
        <v>941</v>
      </c>
      <c r="G47" s="857" t="s">
        <v>941</v>
      </c>
      <c r="H47" s="115"/>
      <c r="I47" s="66"/>
      <c r="J47" s="66"/>
      <c r="K47" s="66"/>
      <c r="L47" s="66"/>
      <c r="M47" s="66"/>
      <c r="N47" s="66"/>
      <c r="O47" s="66"/>
      <c r="P47" s="66"/>
      <c r="Q47" s="66"/>
      <c r="R47" s="66"/>
      <c r="S47" s="66"/>
      <c r="T47" s="66"/>
      <c r="U47" s="66"/>
      <c r="V47" s="66"/>
      <c r="W47" s="66"/>
      <c r="X47" s="66"/>
      <c r="Y47" s="66"/>
      <c r="Z47" s="66"/>
      <c r="AA47" s="5"/>
      <c r="AB47" s="4"/>
      <c r="AC47" s="5"/>
      <c r="AD47" s="5"/>
      <c r="AE47" s="5"/>
      <c r="AF47" s="5"/>
      <c r="AG47" s="5"/>
      <c r="AH47" s="2"/>
    </row>
    <row r="48" spans="1:34" ht="30.75" customHeight="1">
      <c r="A48" s="475"/>
      <c r="B48" s="15"/>
      <c r="C48" s="890" t="s">
        <v>942</v>
      </c>
      <c r="D48" s="452" t="s">
        <v>121</v>
      </c>
      <c r="E48" s="452" t="s">
        <v>943</v>
      </c>
      <c r="F48" s="452" t="s">
        <v>944</v>
      </c>
      <c r="G48" s="858" t="s">
        <v>121</v>
      </c>
      <c r="H48" s="115"/>
      <c r="I48" s="66"/>
      <c r="J48" s="66"/>
      <c r="K48" s="66"/>
      <c r="L48" s="66"/>
      <c r="M48" s="66"/>
      <c r="N48" s="66"/>
      <c r="O48" s="66"/>
      <c r="P48" s="66"/>
      <c r="Q48" s="66"/>
      <c r="R48" s="66"/>
      <c r="S48" s="66"/>
      <c r="T48" s="66"/>
      <c r="U48" s="66"/>
      <c r="V48" s="66"/>
      <c r="W48" s="66"/>
      <c r="X48" s="66"/>
      <c r="Y48" s="66"/>
      <c r="Z48" s="66"/>
      <c r="AA48" s="5"/>
      <c r="AB48" s="4"/>
      <c r="AC48" s="5"/>
      <c r="AD48" s="5"/>
      <c r="AE48" s="5"/>
      <c r="AF48" s="5"/>
      <c r="AG48" s="5"/>
      <c r="AH48" s="2"/>
    </row>
    <row r="49" spans="1:34" ht="30.75" customHeight="1">
      <c r="A49" s="475"/>
      <c r="B49" s="15"/>
      <c r="C49" s="1154" t="s">
        <v>945</v>
      </c>
      <c r="D49" s="451" t="s">
        <v>946</v>
      </c>
      <c r="E49" s="451" t="s">
        <v>947</v>
      </c>
      <c r="F49" s="451" t="s">
        <v>947</v>
      </c>
      <c r="G49" s="857" t="s">
        <v>948</v>
      </c>
      <c r="H49" s="115"/>
      <c r="I49" s="66"/>
      <c r="J49" s="66"/>
      <c r="K49" s="66"/>
      <c r="L49" s="66"/>
      <c r="M49" s="66"/>
      <c r="N49" s="66"/>
      <c r="O49" s="66"/>
      <c r="P49" s="66"/>
      <c r="Q49" s="66"/>
      <c r="R49" s="66"/>
      <c r="S49" s="66"/>
      <c r="T49" s="66"/>
      <c r="U49" s="66"/>
      <c r="V49" s="66"/>
      <c r="W49" s="66"/>
      <c r="X49" s="66"/>
      <c r="Y49" s="66"/>
      <c r="Z49" s="66"/>
      <c r="AA49" s="5"/>
      <c r="AB49" s="4"/>
      <c r="AC49" s="5"/>
      <c r="AD49" s="5"/>
      <c r="AE49" s="5"/>
      <c r="AF49" s="5"/>
      <c r="AG49" s="5"/>
      <c r="AH49" s="2"/>
    </row>
    <row r="50" spans="1:34" ht="30.75" customHeight="1">
      <c r="A50" s="475"/>
      <c r="B50" s="15"/>
      <c r="C50" s="890" t="s">
        <v>949</v>
      </c>
      <c r="D50" s="452" t="s">
        <v>950</v>
      </c>
      <c r="E50" s="859" t="s">
        <v>950</v>
      </c>
      <c r="F50" s="859" t="s">
        <v>1319</v>
      </c>
      <c r="G50" s="858" t="s">
        <v>951</v>
      </c>
      <c r="H50" s="115"/>
      <c r="I50" s="66"/>
      <c r="J50" s="66"/>
      <c r="K50" s="66"/>
      <c r="L50" s="66"/>
      <c r="M50" s="66"/>
      <c r="N50" s="66"/>
      <c r="O50" s="66"/>
      <c r="P50" s="66"/>
      <c r="Q50" s="66"/>
      <c r="R50" s="66"/>
      <c r="S50" s="66"/>
      <c r="T50" s="66"/>
      <c r="U50" s="66"/>
      <c r="V50" s="66"/>
      <c r="W50" s="66"/>
      <c r="X50" s="66"/>
      <c r="Y50" s="66"/>
      <c r="Z50" s="66"/>
      <c r="AA50" s="5"/>
      <c r="AB50" s="4"/>
      <c r="AC50" s="5"/>
      <c r="AD50" s="5"/>
      <c r="AE50" s="5"/>
      <c r="AF50" s="5"/>
      <c r="AG50" s="5"/>
      <c r="AH50" s="2"/>
    </row>
    <row r="51" spans="1:34" ht="30.75" customHeight="1">
      <c r="A51" s="475"/>
      <c r="B51" s="15"/>
      <c r="C51" s="1154" t="s">
        <v>952</v>
      </c>
      <c r="D51" s="451" t="s">
        <v>953</v>
      </c>
      <c r="E51" s="860" t="s">
        <v>1318</v>
      </c>
      <c r="F51" s="860" t="s">
        <v>1319</v>
      </c>
      <c r="G51" s="857" t="s">
        <v>954</v>
      </c>
      <c r="H51" s="115"/>
      <c r="I51" s="66"/>
      <c r="J51" s="66"/>
      <c r="K51" s="66"/>
      <c r="L51" s="66"/>
      <c r="M51" s="66"/>
      <c r="N51" s="66"/>
      <c r="O51" s="66"/>
      <c r="P51" s="66"/>
      <c r="Q51" s="66"/>
      <c r="R51" s="66"/>
      <c r="S51" s="66"/>
      <c r="T51" s="66"/>
      <c r="U51" s="66"/>
      <c r="V51" s="66"/>
      <c r="W51" s="66"/>
      <c r="X51" s="66"/>
      <c r="Y51" s="66"/>
      <c r="Z51" s="66"/>
      <c r="AA51" s="5"/>
      <c r="AB51" s="4"/>
      <c r="AC51" s="5"/>
      <c r="AD51" s="5"/>
      <c r="AE51" s="5"/>
      <c r="AF51" s="5"/>
      <c r="AG51" s="5"/>
      <c r="AH51" s="2"/>
    </row>
    <row r="52" spans="1:34" ht="30.75" customHeight="1">
      <c r="A52" s="475"/>
      <c r="B52" s="15"/>
      <c r="C52" s="890" t="s">
        <v>955</v>
      </c>
      <c r="D52" s="452" t="s">
        <v>956</v>
      </c>
      <c r="E52" s="452" t="s">
        <v>956</v>
      </c>
      <c r="F52" s="452" t="s">
        <v>956</v>
      </c>
      <c r="G52" s="858" t="s">
        <v>956</v>
      </c>
      <c r="H52" s="115"/>
      <c r="I52" s="66"/>
      <c r="J52" s="66"/>
      <c r="K52" s="66"/>
      <c r="L52" s="66"/>
      <c r="M52" s="66"/>
      <c r="N52" s="66"/>
      <c r="O52" s="66"/>
      <c r="P52" s="66"/>
      <c r="Q52" s="66"/>
      <c r="R52" s="66"/>
      <c r="S52" s="66"/>
      <c r="T52" s="66"/>
      <c r="U52" s="66"/>
      <c r="V52" s="66"/>
      <c r="W52" s="66"/>
      <c r="X52" s="66"/>
      <c r="Y52" s="66"/>
      <c r="Z52" s="66"/>
      <c r="AA52" s="5"/>
      <c r="AB52" s="4"/>
      <c r="AC52" s="5"/>
      <c r="AD52" s="5"/>
      <c r="AE52" s="5"/>
      <c r="AF52" s="5"/>
      <c r="AG52" s="5"/>
      <c r="AH52" s="2"/>
    </row>
    <row r="53" spans="1:34" ht="30">
      <c r="A53" s="475"/>
      <c r="B53" s="15"/>
      <c r="C53" s="1154" t="s">
        <v>957</v>
      </c>
      <c r="D53" s="451" t="s">
        <v>958</v>
      </c>
      <c r="E53" s="451" t="s">
        <v>959</v>
      </c>
      <c r="F53" s="451" t="s">
        <v>959</v>
      </c>
      <c r="G53" s="857" t="s">
        <v>960</v>
      </c>
      <c r="H53" s="115"/>
      <c r="I53" s="66"/>
      <c r="J53" s="66"/>
      <c r="K53" s="66"/>
      <c r="L53" s="66"/>
      <c r="M53" s="66"/>
      <c r="N53" s="66"/>
      <c r="O53" s="66"/>
      <c r="P53" s="66"/>
      <c r="Q53" s="66"/>
      <c r="R53" s="66"/>
      <c r="S53" s="66"/>
      <c r="T53" s="66"/>
      <c r="U53" s="66"/>
      <c r="V53" s="66"/>
      <c r="W53" s="66"/>
      <c r="X53" s="66"/>
      <c r="Y53" s="66"/>
      <c r="Z53" s="66"/>
      <c r="AA53" s="5"/>
      <c r="AB53" s="4"/>
      <c r="AC53" s="5"/>
      <c r="AD53" s="5"/>
      <c r="AE53" s="5"/>
      <c r="AF53" s="5"/>
      <c r="AG53" s="5"/>
      <c r="AH53" s="2"/>
    </row>
    <row r="54" spans="1:34" ht="30">
      <c r="A54" s="475"/>
      <c r="B54" s="15"/>
      <c r="C54" s="890" t="s">
        <v>961</v>
      </c>
      <c r="D54" s="452" t="s">
        <v>962</v>
      </c>
      <c r="E54" s="452" t="s">
        <v>962</v>
      </c>
      <c r="F54" s="452" t="s">
        <v>962</v>
      </c>
      <c r="G54" s="858" t="s">
        <v>962</v>
      </c>
      <c r="H54" s="115"/>
      <c r="I54" s="66"/>
      <c r="J54" s="66"/>
      <c r="K54" s="66"/>
      <c r="L54" s="66"/>
      <c r="M54" s="66"/>
      <c r="N54" s="66"/>
      <c r="O54" s="66"/>
      <c r="P54" s="66"/>
      <c r="Q54" s="66"/>
      <c r="R54" s="66"/>
      <c r="S54" s="66"/>
      <c r="T54" s="66"/>
      <c r="U54" s="66"/>
      <c r="V54" s="66"/>
      <c r="W54" s="66"/>
      <c r="X54" s="66"/>
      <c r="Y54" s="66"/>
      <c r="Z54" s="66"/>
      <c r="AA54" s="5"/>
      <c r="AB54" s="4"/>
      <c r="AC54" s="5"/>
      <c r="AD54" s="5"/>
      <c r="AE54" s="5"/>
      <c r="AF54" s="5"/>
      <c r="AG54" s="5"/>
      <c r="AH54" s="2"/>
    </row>
    <row r="55" spans="1:34" ht="146.25" customHeight="1">
      <c r="A55" s="475"/>
      <c r="B55" s="15"/>
      <c r="C55" s="1154" t="s">
        <v>963</v>
      </c>
      <c r="D55" s="451" t="s">
        <v>964</v>
      </c>
      <c r="E55" s="451" t="s">
        <v>965</v>
      </c>
      <c r="F55" s="451" t="s">
        <v>965</v>
      </c>
      <c r="G55" s="857" t="s">
        <v>964</v>
      </c>
      <c r="H55" s="115"/>
      <c r="I55" s="66"/>
      <c r="J55" s="66"/>
      <c r="K55" s="66"/>
      <c r="L55" s="66"/>
      <c r="M55" s="66"/>
      <c r="N55" s="66"/>
      <c r="O55" s="66"/>
      <c r="P55" s="66"/>
      <c r="Q55" s="66"/>
      <c r="R55" s="66"/>
      <c r="S55" s="66"/>
      <c r="T55" s="66"/>
      <c r="U55" s="66"/>
      <c r="V55" s="66"/>
      <c r="W55" s="66"/>
      <c r="X55" s="66"/>
      <c r="Y55" s="66"/>
      <c r="Z55" s="66"/>
      <c r="AA55" s="5"/>
      <c r="AB55" s="4"/>
      <c r="AC55" s="5"/>
      <c r="AD55" s="5"/>
      <c r="AE55" s="5"/>
      <c r="AF55" s="5"/>
      <c r="AG55" s="5"/>
      <c r="AH55" s="2"/>
    </row>
    <row r="56" spans="1:34" ht="30">
      <c r="A56" s="475"/>
      <c r="B56" s="15"/>
      <c r="C56" s="890" t="s">
        <v>966</v>
      </c>
      <c r="D56" s="452" t="s">
        <v>962</v>
      </c>
      <c r="E56" s="452" t="s">
        <v>962</v>
      </c>
      <c r="F56" s="452" t="s">
        <v>962</v>
      </c>
      <c r="G56" s="858" t="s">
        <v>962</v>
      </c>
      <c r="H56" s="115"/>
      <c r="I56" s="66"/>
      <c r="J56" s="66"/>
      <c r="K56" s="66"/>
      <c r="L56" s="66"/>
      <c r="M56" s="66"/>
      <c r="N56" s="66"/>
      <c r="O56" s="66"/>
      <c r="P56" s="66"/>
      <c r="Q56" s="66"/>
      <c r="R56" s="66"/>
      <c r="S56" s="66"/>
      <c r="T56" s="66"/>
      <c r="U56" s="66"/>
      <c r="V56" s="66"/>
      <c r="W56" s="66"/>
      <c r="X56" s="66"/>
      <c r="Y56" s="66"/>
      <c r="Z56" s="66"/>
      <c r="AA56" s="5"/>
      <c r="AB56" s="4"/>
      <c r="AC56" s="5"/>
      <c r="AD56" s="5"/>
      <c r="AE56" s="5"/>
      <c r="AF56" s="5"/>
      <c r="AG56" s="5"/>
      <c r="AH56" s="2"/>
    </row>
    <row r="57" spans="1:34" ht="233.25" customHeight="1">
      <c r="A57" s="475"/>
      <c r="B57" s="15"/>
      <c r="C57" s="1154" t="s">
        <v>967</v>
      </c>
      <c r="D57" s="451" t="s">
        <v>968</v>
      </c>
      <c r="E57" s="451" t="s">
        <v>969</v>
      </c>
      <c r="F57" s="451" t="s">
        <v>970</v>
      </c>
      <c r="G57" s="857" t="s">
        <v>971</v>
      </c>
      <c r="H57" s="115"/>
      <c r="I57" s="66"/>
      <c r="J57" s="66"/>
      <c r="K57" s="66"/>
      <c r="L57" s="66"/>
      <c r="M57" s="66"/>
      <c r="N57" s="66"/>
      <c r="O57" s="66"/>
      <c r="P57" s="66"/>
      <c r="Q57" s="66"/>
      <c r="R57" s="66"/>
      <c r="S57" s="66"/>
      <c r="T57" s="66"/>
      <c r="U57" s="66"/>
      <c r="V57" s="66"/>
      <c r="W57" s="66"/>
      <c r="X57" s="66"/>
      <c r="Y57" s="66"/>
      <c r="Z57" s="66"/>
      <c r="AA57" s="5"/>
      <c r="AB57" s="4"/>
      <c r="AC57" s="5"/>
      <c r="AD57" s="5"/>
      <c r="AE57" s="5"/>
      <c r="AF57" s="5"/>
      <c r="AG57" s="5"/>
      <c r="AH57" s="2"/>
    </row>
    <row r="58" spans="1:34" ht="51" customHeight="1">
      <c r="A58" s="475"/>
      <c r="B58" s="15"/>
      <c r="C58" s="890" t="s">
        <v>972</v>
      </c>
      <c r="D58" s="452" t="s">
        <v>962</v>
      </c>
      <c r="E58" s="452" t="s">
        <v>962</v>
      </c>
      <c r="F58" s="452" t="s">
        <v>962</v>
      </c>
      <c r="G58" s="858" t="s">
        <v>962</v>
      </c>
      <c r="H58" s="115"/>
      <c r="I58" s="66"/>
      <c r="J58" s="66"/>
      <c r="K58" s="66"/>
      <c r="L58" s="66"/>
      <c r="M58" s="66"/>
      <c r="N58" s="66"/>
      <c r="O58" s="66"/>
      <c r="P58" s="66"/>
      <c r="Q58" s="66"/>
      <c r="R58" s="66"/>
      <c r="S58" s="66"/>
      <c r="T58" s="66"/>
      <c r="U58" s="66"/>
      <c r="V58" s="66"/>
      <c r="W58" s="66"/>
      <c r="X58" s="66"/>
      <c r="Y58" s="66"/>
      <c r="Z58" s="66"/>
      <c r="AA58" s="5"/>
      <c r="AB58" s="4"/>
      <c r="AC58" s="5"/>
      <c r="AD58" s="5"/>
      <c r="AE58" s="5"/>
      <c r="AF58" s="5"/>
      <c r="AG58" s="5"/>
      <c r="AH58" s="2"/>
    </row>
    <row r="59" spans="1:34" ht="33.75" customHeight="1">
      <c r="A59" s="475"/>
      <c r="B59" s="15"/>
      <c r="C59" s="2170" t="s">
        <v>973</v>
      </c>
      <c r="D59" s="2170"/>
      <c r="E59" s="2170"/>
      <c r="F59" s="2170"/>
      <c r="G59" s="2170"/>
      <c r="H59" s="66"/>
      <c r="I59" s="66"/>
      <c r="J59" s="66"/>
      <c r="K59" s="66"/>
      <c r="L59" s="66"/>
      <c r="M59" s="66"/>
      <c r="N59" s="66"/>
      <c r="O59" s="66"/>
      <c r="P59" s="66"/>
      <c r="Q59" s="66"/>
      <c r="R59" s="66"/>
      <c r="S59" s="66"/>
      <c r="T59" s="66"/>
      <c r="U59" s="66"/>
      <c r="V59" s="66"/>
      <c r="W59" s="66"/>
      <c r="X59" s="66"/>
      <c r="Y59" s="66"/>
      <c r="Z59" s="66"/>
      <c r="AA59" s="5"/>
      <c r="AB59" s="4"/>
      <c r="AC59" s="5"/>
      <c r="AD59" s="5"/>
      <c r="AE59" s="5"/>
      <c r="AF59" s="5"/>
      <c r="AG59" s="5"/>
      <c r="AH59" s="2"/>
    </row>
    <row r="60" spans="1:34" ht="33.75" customHeight="1">
      <c r="A60" s="475"/>
      <c r="B60" s="15"/>
      <c r="C60" s="2148" t="s">
        <v>974</v>
      </c>
      <c r="D60" s="2148"/>
      <c r="E60" s="2148"/>
      <c r="F60" s="2148"/>
      <c r="G60" s="2148"/>
      <c r="H60" s="2148"/>
      <c r="I60" s="2148"/>
      <c r="J60" s="2148"/>
      <c r="K60" s="66"/>
      <c r="L60" s="66"/>
      <c r="M60" s="66"/>
      <c r="N60" s="66"/>
      <c r="O60" s="66"/>
      <c r="P60" s="66"/>
      <c r="Q60" s="66"/>
      <c r="R60" s="66"/>
      <c r="S60" s="66"/>
      <c r="T60" s="66"/>
      <c r="U60" s="66"/>
      <c r="V60" s="66"/>
      <c r="W60" s="66"/>
      <c r="X60" s="66"/>
      <c r="Y60" s="66"/>
      <c r="Z60" s="66"/>
      <c r="AA60" s="5"/>
      <c r="AB60" s="4"/>
      <c r="AC60" s="5"/>
      <c r="AD60" s="5"/>
      <c r="AE60" s="5"/>
      <c r="AF60" s="5"/>
      <c r="AG60" s="5"/>
      <c r="AH60" s="2"/>
    </row>
    <row r="61" spans="1:34" ht="44.25" customHeight="1">
      <c r="A61" s="475"/>
      <c r="B61" s="15"/>
      <c r="C61" s="1818" t="s">
        <v>975</v>
      </c>
      <c r="D61" s="1818"/>
      <c r="E61" s="1818"/>
      <c r="F61" s="1818"/>
      <c r="G61" s="1818"/>
      <c r="H61" s="1527"/>
      <c r="I61" s="1527"/>
      <c r="J61" s="728"/>
      <c r="K61" s="66"/>
      <c r="L61" s="66"/>
      <c r="M61" s="66"/>
      <c r="N61" s="66"/>
      <c r="O61" s="66"/>
      <c r="P61" s="66"/>
      <c r="Q61" s="66"/>
      <c r="R61" s="66"/>
      <c r="S61" s="66"/>
      <c r="T61" s="66"/>
      <c r="U61" s="66"/>
      <c r="V61" s="66"/>
      <c r="W61" s="66"/>
      <c r="X61" s="66"/>
      <c r="Y61" s="66"/>
      <c r="Z61" s="66"/>
      <c r="AA61" s="5"/>
      <c r="AB61" s="4"/>
      <c r="AC61" s="5"/>
      <c r="AD61" s="5"/>
      <c r="AE61" s="5"/>
      <c r="AF61" s="5"/>
      <c r="AG61" s="5"/>
      <c r="AH61" s="2"/>
    </row>
    <row r="62" spans="1:34" s="19" customFormat="1" ht="45">
      <c r="A62" s="502"/>
      <c r="B62" s="24"/>
      <c r="C62" s="522" t="s">
        <v>50</v>
      </c>
      <c r="D62" s="200" t="s">
        <v>976</v>
      </c>
      <c r="E62" s="200" t="s">
        <v>977</v>
      </c>
      <c r="F62" s="200" t="s">
        <v>978</v>
      </c>
      <c r="G62" s="52"/>
      <c r="H62" s="108"/>
      <c r="I62" s="108"/>
      <c r="J62" s="730" t="s">
        <v>50</v>
      </c>
      <c r="K62" s="108"/>
      <c r="L62" s="108"/>
      <c r="M62" s="108"/>
      <c r="N62" s="108"/>
      <c r="O62" s="108"/>
      <c r="P62" s="108"/>
      <c r="Q62" s="108"/>
      <c r="R62" s="108"/>
      <c r="S62" s="108"/>
      <c r="T62" s="108"/>
      <c r="U62" s="108"/>
      <c r="V62" s="108"/>
      <c r="W62" s="108"/>
      <c r="X62" s="108"/>
      <c r="Y62" s="108"/>
      <c r="Z62" s="108"/>
      <c r="AA62" s="40"/>
      <c r="AB62" s="39"/>
      <c r="AC62" s="40"/>
      <c r="AD62" s="40"/>
      <c r="AE62" s="40"/>
      <c r="AF62" s="40"/>
      <c r="AG62" s="40"/>
      <c r="AH62" s="18"/>
    </row>
    <row r="63" spans="1:34" ht="33.75" customHeight="1">
      <c r="A63" s="475"/>
      <c r="B63" s="15"/>
      <c r="C63" s="193" t="s">
        <v>979</v>
      </c>
      <c r="D63" s="731">
        <v>4</v>
      </c>
      <c r="E63" s="732">
        <v>4</v>
      </c>
      <c r="F63" s="732">
        <v>1</v>
      </c>
      <c r="G63" s="108"/>
      <c r="H63" s="108"/>
      <c r="I63" s="108"/>
      <c r="J63" s="729" t="s">
        <v>50</v>
      </c>
      <c r="K63" s="66"/>
      <c r="L63" s="66"/>
      <c r="M63" s="66"/>
      <c r="N63" s="66"/>
      <c r="O63" s="66"/>
      <c r="P63" s="66"/>
      <c r="Q63" s="66"/>
      <c r="R63" s="66"/>
      <c r="S63" s="66"/>
      <c r="T63" s="66"/>
      <c r="U63" s="66"/>
      <c r="V63" s="66"/>
      <c r="W63" s="66"/>
      <c r="X63" s="66"/>
      <c r="Y63" s="66"/>
      <c r="Z63" s="66"/>
      <c r="AA63" s="5"/>
      <c r="AB63" s="4"/>
      <c r="AC63" s="5"/>
      <c r="AD63" s="5"/>
      <c r="AE63" s="5"/>
      <c r="AF63" s="5"/>
      <c r="AG63" s="5"/>
      <c r="AH63" s="2"/>
    </row>
    <row r="64" spans="1:34" ht="33.75" customHeight="1">
      <c r="A64" s="475"/>
      <c r="B64" s="15"/>
      <c r="C64" s="189" t="s">
        <v>980</v>
      </c>
      <c r="D64" s="693">
        <v>0</v>
      </c>
      <c r="E64" s="452">
        <v>0</v>
      </c>
      <c r="F64" s="452">
        <v>0</v>
      </c>
      <c r="G64" s="108"/>
      <c r="H64" s="108"/>
      <c r="I64" s="108"/>
      <c r="J64" s="729" t="s">
        <v>50</v>
      </c>
      <c r="K64" s="66"/>
      <c r="L64" s="66"/>
      <c r="M64" s="66"/>
      <c r="N64" s="66"/>
      <c r="O64" s="66"/>
      <c r="P64" s="66"/>
      <c r="Q64" s="66"/>
      <c r="R64" s="66"/>
      <c r="S64" s="66"/>
      <c r="T64" s="66"/>
      <c r="U64" s="66"/>
      <c r="V64" s="66"/>
      <c r="W64" s="66"/>
      <c r="X64" s="66"/>
      <c r="Y64" s="66"/>
      <c r="Z64" s="66"/>
      <c r="AA64" s="5"/>
      <c r="AB64" s="4"/>
      <c r="AC64" s="5"/>
      <c r="AD64" s="5"/>
      <c r="AE64" s="5"/>
      <c r="AF64" s="5"/>
      <c r="AG64" s="5"/>
      <c r="AH64" s="2"/>
    </row>
    <row r="65" spans="1:34" ht="33.75" customHeight="1">
      <c r="A65" s="475"/>
      <c r="B65" s="15"/>
      <c r="C65" s="189" t="s">
        <v>981</v>
      </c>
      <c r="D65" s="693">
        <v>0</v>
      </c>
      <c r="E65" s="452">
        <v>0</v>
      </c>
      <c r="F65" s="452">
        <v>0</v>
      </c>
      <c r="G65" s="108"/>
      <c r="H65" s="108"/>
      <c r="I65" s="108"/>
      <c r="J65" s="729" t="s">
        <v>50</v>
      </c>
      <c r="K65" s="66"/>
      <c r="L65" s="66"/>
      <c r="M65" s="66"/>
      <c r="N65" s="66"/>
      <c r="O65" s="66"/>
      <c r="P65" s="66"/>
      <c r="Q65" s="66"/>
      <c r="R65" s="66"/>
      <c r="S65" s="66"/>
      <c r="T65" s="66"/>
      <c r="U65" s="66"/>
      <c r="V65" s="66"/>
      <c r="W65" s="66"/>
      <c r="X65" s="66"/>
      <c r="Y65" s="66"/>
      <c r="Z65" s="66"/>
      <c r="AA65" s="5"/>
      <c r="AB65" s="4"/>
      <c r="AC65" s="5"/>
      <c r="AD65" s="5"/>
      <c r="AE65" s="5"/>
      <c r="AF65" s="5"/>
      <c r="AG65" s="5"/>
      <c r="AH65" s="2"/>
    </row>
    <row r="66" spans="1:34" ht="22.5" customHeight="1">
      <c r="A66" s="475"/>
      <c r="B66" s="15"/>
      <c r="C66" s="117"/>
      <c r="D66" s="116"/>
      <c r="E66" s="116"/>
      <c r="F66" s="116"/>
      <c r="G66" s="116"/>
      <c r="H66" s="66"/>
      <c r="I66" s="66"/>
      <c r="J66" s="66"/>
      <c r="K66" s="66"/>
      <c r="L66" s="66"/>
      <c r="M66" s="66"/>
      <c r="N66" s="66"/>
      <c r="O66" s="66"/>
      <c r="P66" s="66"/>
      <c r="Q66" s="66"/>
      <c r="R66" s="66"/>
      <c r="S66" s="66"/>
      <c r="T66" s="66"/>
      <c r="U66" s="66"/>
      <c r="V66" s="66"/>
      <c r="W66" s="66"/>
      <c r="X66" s="66"/>
      <c r="Y66" s="66"/>
      <c r="Z66" s="66"/>
      <c r="AA66" s="5"/>
      <c r="AB66" s="4"/>
      <c r="AC66" s="5"/>
      <c r="AD66" s="5"/>
      <c r="AE66" s="5"/>
      <c r="AF66" s="5"/>
      <c r="AG66" s="5"/>
      <c r="AH66" s="2"/>
    </row>
    <row r="67" spans="1:34" s="19" customFormat="1" ht="29.25" customHeight="1">
      <c r="A67" s="502"/>
      <c r="B67" s="24"/>
      <c r="C67" s="2167" t="s">
        <v>982</v>
      </c>
      <c r="D67" s="2168"/>
      <c r="E67" s="2168"/>
      <c r="F67" s="2168"/>
      <c r="G67" s="2168"/>
      <c r="H67" s="2168"/>
      <c r="I67" s="2168"/>
      <c r="J67" s="146"/>
      <c r="K67" s="79"/>
      <c r="L67" s="79"/>
      <c r="M67" s="108"/>
      <c r="N67" s="108"/>
      <c r="O67" s="108"/>
      <c r="P67" s="108"/>
      <c r="Q67" s="108"/>
      <c r="R67" s="108"/>
      <c r="S67" s="108"/>
      <c r="T67" s="108"/>
      <c r="U67" s="108"/>
      <c r="V67" s="108"/>
      <c r="W67" s="108"/>
      <c r="X67" s="108"/>
      <c r="Y67" s="108"/>
      <c r="Z67" s="108"/>
      <c r="AA67" s="40"/>
      <c r="AB67" s="39"/>
      <c r="AC67" s="40"/>
      <c r="AD67" s="40"/>
      <c r="AE67" s="40"/>
      <c r="AF67" s="40"/>
      <c r="AG67" s="40"/>
      <c r="AH67" s="18"/>
    </row>
    <row r="68" spans="1:34" ht="138" customHeight="1">
      <c r="A68" s="475"/>
      <c r="B68" s="15"/>
      <c r="C68" s="2146" t="s">
        <v>983</v>
      </c>
      <c r="D68" s="2147"/>
      <c r="E68" s="2147"/>
      <c r="F68" s="2147"/>
      <c r="G68" s="2147"/>
      <c r="H68" s="2147"/>
      <c r="I68" s="2147"/>
      <c r="J68" s="729" t="s">
        <v>50</v>
      </c>
      <c r="M68" s="5"/>
      <c r="N68" s="2171"/>
      <c r="O68" s="5"/>
      <c r="P68" s="5"/>
      <c r="Q68" s="5"/>
      <c r="R68" s="5"/>
      <c r="S68" s="5"/>
      <c r="T68" s="5"/>
      <c r="U68" s="5"/>
      <c r="V68" s="5"/>
      <c r="W68" s="5"/>
      <c r="X68" s="5"/>
      <c r="Y68" s="5"/>
      <c r="Z68" s="5"/>
      <c r="AA68" s="5"/>
      <c r="AB68" s="4"/>
      <c r="AC68" s="5"/>
      <c r="AD68" s="5"/>
      <c r="AE68" s="5"/>
      <c r="AF68" s="5"/>
      <c r="AG68" s="5"/>
      <c r="AH68" s="2"/>
    </row>
    <row r="69" spans="1:34" s="19" customFormat="1" ht="22.5" customHeight="1">
      <c r="A69" s="488"/>
      <c r="B69" s="24"/>
      <c r="C69" s="3"/>
      <c r="D69" s="3"/>
      <c r="E69" s="3"/>
      <c r="F69" s="3"/>
      <c r="G69" s="3"/>
      <c r="H69" s="3"/>
      <c r="I69" s="3"/>
      <c r="J69" s="3"/>
      <c r="K69" s="3"/>
      <c r="L69" s="3"/>
      <c r="M69" s="5"/>
      <c r="N69" s="2172"/>
      <c r="O69" s="5"/>
      <c r="P69" s="5"/>
      <c r="Q69" s="5"/>
      <c r="R69" s="5"/>
      <c r="S69" s="5"/>
      <c r="T69" s="5"/>
      <c r="U69" s="5"/>
      <c r="V69" s="5"/>
      <c r="W69" s="5"/>
      <c r="X69" s="5"/>
      <c r="Y69" s="5"/>
      <c r="Z69" s="5"/>
      <c r="AA69" s="5"/>
      <c r="AB69" s="39"/>
      <c r="AC69" s="40"/>
      <c r="AD69" s="40"/>
      <c r="AE69" s="40"/>
      <c r="AF69" s="40"/>
      <c r="AG69" s="40"/>
      <c r="AH69" s="18"/>
    </row>
    <row r="70" spans="1:34" ht="38.25" customHeight="1">
      <c r="A70" s="476"/>
      <c r="B70" s="15"/>
      <c r="C70" s="2159" t="s">
        <v>984</v>
      </c>
      <c r="D70" s="2160"/>
      <c r="E70" s="2160"/>
      <c r="F70" s="2160"/>
      <c r="G70" s="2160"/>
      <c r="H70" s="2161"/>
      <c r="I70" s="2161"/>
      <c r="J70" s="2161"/>
      <c r="K70" s="2161"/>
      <c r="L70" s="2162"/>
      <c r="M70" s="5"/>
      <c r="N70" s="5"/>
      <c r="O70" s="5"/>
      <c r="P70" s="5"/>
      <c r="Q70" s="5"/>
      <c r="R70" s="5"/>
      <c r="S70" s="5"/>
      <c r="T70" s="5"/>
      <c r="U70" s="5"/>
      <c r="V70" s="5"/>
      <c r="W70" s="5"/>
      <c r="X70" s="5"/>
      <c r="Y70" s="5"/>
      <c r="Z70" s="5"/>
      <c r="AA70" s="5"/>
      <c r="AB70" s="4"/>
      <c r="AC70" s="5"/>
      <c r="AD70" s="5"/>
      <c r="AE70" s="5"/>
      <c r="AF70" s="5"/>
      <c r="AG70" s="5"/>
      <c r="AH70" s="2"/>
    </row>
    <row r="71" spans="1:34" ht="18" customHeight="1">
      <c r="A71" s="476"/>
      <c r="B71" s="15"/>
      <c r="C71" s="670" t="s">
        <v>985</v>
      </c>
      <c r="D71" s="670" t="s">
        <v>986</v>
      </c>
      <c r="E71" s="808" t="s">
        <v>987</v>
      </c>
      <c r="F71" s="808" t="s">
        <v>988</v>
      </c>
      <c r="G71" s="808" t="s">
        <v>53</v>
      </c>
      <c r="H71" s="192"/>
      <c r="I71" s="9"/>
      <c r="J71" s="9"/>
      <c r="K71" s="9"/>
      <c r="L71" s="9"/>
      <c r="M71" s="9"/>
      <c r="N71" s="9"/>
      <c r="O71" s="9"/>
      <c r="P71" s="9"/>
      <c r="Q71" s="9"/>
      <c r="R71" s="9"/>
      <c r="S71" s="9"/>
      <c r="T71" s="9"/>
      <c r="U71" s="9"/>
      <c r="V71" s="9"/>
      <c r="W71" s="9"/>
      <c r="X71" s="9"/>
      <c r="Y71" s="9"/>
      <c r="Z71" s="9"/>
      <c r="AA71" s="9"/>
      <c r="AB71" s="5"/>
      <c r="AC71" s="5"/>
      <c r="AD71" s="5"/>
      <c r="AE71" s="5"/>
      <c r="AF71" s="5"/>
      <c r="AG71" s="5"/>
      <c r="AH71" s="2"/>
    </row>
    <row r="72" spans="1:34" ht="18" customHeight="1">
      <c r="A72" s="476"/>
      <c r="B72" s="15"/>
      <c r="C72" s="477"/>
      <c r="D72" s="477"/>
      <c r="E72" s="516"/>
      <c r="F72" s="516"/>
      <c r="G72" s="516">
        <v>2024</v>
      </c>
      <c r="H72" s="192"/>
      <c r="I72" s="9"/>
      <c r="J72" s="9"/>
      <c r="K72" s="9"/>
      <c r="L72" s="9"/>
      <c r="M72" s="9"/>
      <c r="N72" s="9"/>
      <c r="O72" s="9"/>
      <c r="P72" s="9"/>
      <c r="Q72" s="9"/>
      <c r="R72" s="9"/>
      <c r="S72" s="9"/>
      <c r="T72" s="9"/>
      <c r="U72" s="9"/>
      <c r="V72" s="9"/>
      <c r="W72" s="9"/>
      <c r="X72" s="9"/>
      <c r="Y72" s="9"/>
      <c r="Z72" s="9"/>
      <c r="AA72" s="9"/>
      <c r="AB72" s="5"/>
      <c r="AC72" s="5"/>
      <c r="AD72" s="5"/>
      <c r="AE72" s="5"/>
      <c r="AF72" s="5"/>
      <c r="AG72" s="5"/>
      <c r="AH72" s="2"/>
    </row>
    <row r="73" spans="1:34" ht="37.5" customHeight="1">
      <c r="A73" s="476"/>
      <c r="B73" s="15"/>
      <c r="C73" s="188" t="s">
        <v>549</v>
      </c>
      <c r="D73" s="188" t="s">
        <v>916</v>
      </c>
      <c r="E73" s="451" t="s">
        <v>989</v>
      </c>
      <c r="F73" s="451">
        <v>44</v>
      </c>
      <c r="G73" s="2163">
        <v>150</v>
      </c>
      <c r="H73" s="4"/>
      <c r="I73" s="5"/>
      <c r="J73" s="5"/>
      <c r="K73" s="5"/>
      <c r="L73" s="5"/>
      <c r="M73" s="5"/>
      <c r="N73" s="5"/>
      <c r="O73" s="5"/>
      <c r="P73" s="5"/>
      <c r="Q73" s="5"/>
      <c r="R73" s="5"/>
      <c r="S73" s="5"/>
      <c r="T73" s="5"/>
      <c r="U73" s="5"/>
      <c r="V73" s="5"/>
      <c r="W73" s="5"/>
      <c r="X73" s="5"/>
      <c r="Y73" s="5"/>
      <c r="Z73" s="5"/>
      <c r="AA73" s="5"/>
      <c r="AB73" s="5"/>
      <c r="AC73" s="5"/>
      <c r="AD73" s="5"/>
      <c r="AE73" s="5"/>
      <c r="AF73" s="5"/>
      <c r="AG73" s="5"/>
      <c r="AH73" s="2"/>
    </row>
    <row r="74" spans="1:34" ht="37.5" customHeight="1">
      <c r="A74" s="476"/>
      <c r="B74" s="15"/>
      <c r="C74" s="189" t="s">
        <v>549</v>
      </c>
      <c r="D74" s="189" t="s">
        <v>990</v>
      </c>
      <c r="E74" s="452" t="s">
        <v>991</v>
      </c>
      <c r="F74" s="452">
        <v>23</v>
      </c>
      <c r="G74" s="2163"/>
      <c r="H74" s="4"/>
      <c r="I74" s="5"/>
      <c r="J74" s="5"/>
      <c r="K74" s="5"/>
      <c r="L74" s="5"/>
      <c r="M74" s="5"/>
      <c r="N74" s="5"/>
      <c r="O74" s="5"/>
      <c r="P74" s="5"/>
      <c r="Q74" s="5"/>
      <c r="R74" s="5"/>
      <c r="S74" s="5"/>
      <c r="T74" s="5"/>
      <c r="U74" s="5"/>
      <c r="V74" s="5"/>
      <c r="W74" s="5"/>
      <c r="X74" s="5"/>
      <c r="Y74" s="5"/>
      <c r="Z74" s="5"/>
      <c r="AA74" s="5"/>
      <c r="AB74" s="5"/>
      <c r="AC74" s="5"/>
      <c r="AD74" s="5"/>
      <c r="AE74" s="5"/>
      <c r="AF74" s="5"/>
      <c r="AG74" s="5"/>
      <c r="AH74" s="2"/>
    </row>
    <row r="75" spans="1:34" ht="53.25" customHeight="1">
      <c r="A75" s="476"/>
      <c r="B75" s="15"/>
      <c r="C75" s="188" t="s">
        <v>549</v>
      </c>
      <c r="D75" s="188" t="s">
        <v>992</v>
      </c>
      <c r="E75" s="451" t="s">
        <v>991</v>
      </c>
      <c r="F75" s="451">
        <v>35</v>
      </c>
      <c r="G75" s="2163"/>
      <c r="H75" s="4"/>
      <c r="I75" s="5"/>
      <c r="J75" s="5"/>
      <c r="K75" s="5"/>
      <c r="L75" s="5"/>
      <c r="M75" s="5"/>
      <c r="N75" s="5"/>
      <c r="O75" s="5"/>
      <c r="P75" s="5"/>
      <c r="Q75" s="5"/>
      <c r="R75" s="5"/>
      <c r="S75" s="5"/>
      <c r="T75" s="5"/>
      <c r="U75" s="5"/>
      <c r="V75" s="5"/>
      <c r="W75" s="5"/>
      <c r="X75" s="5"/>
      <c r="Y75" s="5"/>
      <c r="Z75" s="5"/>
      <c r="AA75" s="5"/>
      <c r="AB75" s="5"/>
      <c r="AC75" s="5"/>
      <c r="AD75" s="5"/>
      <c r="AE75" s="5"/>
      <c r="AF75" s="5"/>
      <c r="AG75" s="5"/>
      <c r="AH75" s="2"/>
    </row>
    <row r="76" spans="1:34" ht="37.5" customHeight="1">
      <c r="A76" s="476"/>
      <c r="B76" s="23"/>
      <c r="C76" s="191" t="s">
        <v>549</v>
      </c>
      <c r="D76" s="191" t="s">
        <v>993</v>
      </c>
      <c r="E76" s="854" t="s">
        <v>991</v>
      </c>
      <c r="F76" s="854">
        <v>35</v>
      </c>
      <c r="G76" s="2163"/>
      <c r="H76" s="4"/>
      <c r="I76" s="5"/>
      <c r="J76" s="5"/>
      <c r="K76" s="5"/>
      <c r="L76" s="5"/>
      <c r="M76" s="5"/>
      <c r="N76" s="5"/>
      <c r="O76" s="5"/>
      <c r="P76" s="5"/>
      <c r="Q76" s="5"/>
      <c r="R76" s="5"/>
      <c r="S76" s="5"/>
      <c r="T76" s="5"/>
      <c r="U76" s="5"/>
      <c r="V76" s="5"/>
      <c r="W76" s="5"/>
      <c r="X76" s="5"/>
      <c r="Y76" s="5"/>
      <c r="Z76" s="5"/>
      <c r="AA76" s="5"/>
      <c r="AB76" s="5"/>
      <c r="AC76" s="5"/>
      <c r="AD76" s="5"/>
      <c r="AE76" s="5"/>
      <c r="AF76" s="5"/>
      <c r="AG76" s="5"/>
      <c r="AH76" s="2"/>
    </row>
    <row r="77" spans="1:34" ht="37.5" customHeight="1">
      <c r="A77" s="476"/>
      <c r="B77" s="23"/>
      <c r="C77" s="191" t="s">
        <v>549</v>
      </c>
      <c r="D77" s="191" t="s">
        <v>911</v>
      </c>
      <c r="E77" s="854" t="s">
        <v>991</v>
      </c>
      <c r="F77" s="854">
        <v>13</v>
      </c>
      <c r="G77" s="2163"/>
      <c r="H77" s="4"/>
      <c r="I77" s="5"/>
      <c r="J77" s="5"/>
      <c r="K77" s="5"/>
      <c r="L77" s="5"/>
      <c r="M77" s="5"/>
      <c r="N77" s="5"/>
      <c r="O77" s="5"/>
      <c r="P77" s="5"/>
      <c r="Q77" s="5"/>
      <c r="R77" s="5"/>
      <c r="S77" s="5"/>
      <c r="T77" s="5"/>
      <c r="U77" s="5"/>
      <c r="V77" s="5"/>
      <c r="W77" s="5"/>
      <c r="X77" s="5"/>
      <c r="Y77" s="5"/>
      <c r="Z77" s="5"/>
      <c r="AA77" s="5"/>
      <c r="AB77" s="5"/>
      <c r="AC77" s="5"/>
      <c r="AD77" s="5"/>
      <c r="AE77" s="5"/>
      <c r="AF77" s="5"/>
      <c r="AG77" s="5"/>
      <c r="AH77" s="2"/>
    </row>
    <row r="78" spans="1:34" ht="37.5" customHeight="1">
      <c r="A78" s="476"/>
      <c r="B78" s="23"/>
      <c r="C78" s="189" t="s">
        <v>864</v>
      </c>
      <c r="D78" s="189" t="s">
        <v>933</v>
      </c>
      <c r="E78" s="452" t="s">
        <v>994</v>
      </c>
      <c r="F78" s="452">
        <v>121</v>
      </c>
      <c r="G78" s="2164">
        <v>144</v>
      </c>
      <c r="H78" s="4"/>
      <c r="I78" s="5"/>
      <c r="J78" s="5"/>
      <c r="K78" s="5"/>
      <c r="L78" s="5"/>
      <c r="M78" s="5"/>
      <c r="N78" s="5"/>
      <c r="O78" s="5"/>
      <c r="P78" s="5"/>
      <c r="Q78" s="5"/>
      <c r="R78" s="5"/>
      <c r="S78" s="5"/>
      <c r="T78" s="5"/>
      <c r="U78" s="5"/>
      <c r="V78" s="5"/>
      <c r="W78" s="5"/>
      <c r="X78" s="5"/>
      <c r="Y78" s="5"/>
      <c r="Z78" s="5"/>
      <c r="AA78" s="5"/>
      <c r="AB78" s="5"/>
      <c r="AC78" s="5"/>
      <c r="AD78" s="5"/>
      <c r="AE78" s="5"/>
      <c r="AF78" s="5"/>
      <c r="AG78" s="5"/>
      <c r="AH78" s="2"/>
    </row>
    <row r="79" spans="1:34" ht="37.5" customHeight="1">
      <c r="A79" s="476"/>
      <c r="B79" s="23"/>
      <c r="C79" s="193" t="s">
        <v>864</v>
      </c>
      <c r="D79" s="193" t="s">
        <v>995</v>
      </c>
      <c r="E79" s="732" t="s">
        <v>994</v>
      </c>
      <c r="F79" s="732">
        <v>23</v>
      </c>
      <c r="G79" s="2165"/>
      <c r="H79" s="4"/>
      <c r="I79" s="5"/>
      <c r="J79" s="5"/>
      <c r="K79" s="5"/>
      <c r="L79" s="5"/>
      <c r="M79" s="5"/>
      <c r="N79" s="5"/>
      <c r="O79" s="5"/>
      <c r="P79" s="5"/>
      <c r="Q79" s="5"/>
      <c r="R79" s="5"/>
      <c r="S79" s="5"/>
      <c r="T79" s="5"/>
      <c r="U79" s="5"/>
      <c r="V79" s="5"/>
      <c r="W79" s="5"/>
      <c r="X79" s="5"/>
      <c r="Y79" s="5"/>
      <c r="Z79" s="5"/>
      <c r="AA79" s="5"/>
      <c r="AB79" s="5"/>
      <c r="AC79" s="5"/>
      <c r="AD79" s="5"/>
      <c r="AE79" s="5"/>
      <c r="AF79" s="5"/>
      <c r="AG79" s="5"/>
      <c r="AH79" s="2"/>
    </row>
    <row r="80" spans="1:34" ht="37.5" customHeight="1">
      <c r="A80" s="476"/>
      <c r="B80" s="23"/>
      <c r="C80" s="188" t="s">
        <v>996</v>
      </c>
      <c r="D80" s="188" t="s">
        <v>996</v>
      </c>
      <c r="E80" s="451" t="s">
        <v>989</v>
      </c>
      <c r="F80" s="451">
        <v>52</v>
      </c>
      <c r="G80" s="451">
        <v>52</v>
      </c>
      <c r="H80" s="4"/>
      <c r="I80" s="5"/>
      <c r="J80" s="5"/>
      <c r="K80" s="5"/>
      <c r="L80" s="5"/>
      <c r="M80" s="5"/>
      <c r="N80" s="5"/>
      <c r="O80" s="5"/>
      <c r="P80" s="5"/>
      <c r="Q80" s="5"/>
      <c r="R80" s="5"/>
      <c r="S80" s="5"/>
      <c r="T80" s="5"/>
      <c r="U80" s="5"/>
      <c r="V80" s="5"/>
      <c r="W80" s="5"/>
      <c r="X80" s="5"/>
      <c r="Y80" s="5"/>
      <c r="Z80" s="5"/>
      <c r="AA80" s="5"/>
      <c r="AB80" s="5"/>
      <c r="AC80" s="5"/>
      <c r="AD80" s="5"/>
      <c r="AE80" s="5"/>
      <c r="AF80" s="5"/>
      <c r="AG80" s="5"/>
      <c r="AH80" s="2"/>
    </row>
    <row r="81" spans="1:34" ht="48" customHeight="1">
      <c r="A81" s="476"/>
      <c r="B81" s="23"/>
      <c r="C81" s="191" t="s">
        <v>997</v>
      </c>
      <c r="D81" s="191" t="s">
        <v>998</v>
      </c>
      <c r="E81" s="854" t="s">
        <v>991</v>
      </c>
      <c r="F81" s="855">
        <v>1912</v>
      </c>
      <c r="G81" s="2166">
        <v>2795</v>
      </c>
      <c r="H81" s="4"/>
      <c r="I81" s="5"/>
      <c r="J81" s="5"/>
      <c r="K81" s="5"/>
      <c r="L81" s="5"/>
      <c r="M81" s="5"/>
      <c r="N81" s="5"/>
      <c r="O81" s="5"/>
      <c r="P81" s="5"/>
      <c r="Q81" s="5"/>
      <c r="R81" s="5"/>
      <c r="S81" s="5"/>
      <c r="T81" s="5"/>
      <c r="U81" s="5"/>
      <c r="V81" s="5"/>
      <c r="W81" s="5"/>
      <c r="X81" s="5"/>
      <c r="Y81" s="5"/>
      <c r="Z81" s="5"/>
      <c r="AA81" s="5"/>
      <c r="AB81" s="5"/>
      <c r="AC81" s="5"/>
      <c r="AD81" s="5"/>
      <c r="AE81" s="5"/>
      <c r="AF81" s="5"/>
      <c r="AG81" s="5"/>
      <c r="AH81" s="2"/>
    </row>
    <row r="82" spans="1:34" ht="37.5" customHeight="1">
      <c r="A82" s="476"/>
      <c r="B82" s="23"/>
      <c r="C82" s="191" t="s">
        <v>997</v>
      </c>
      <c r="D82" s="191" t="s">
        <v>999</v>
      </c>
      <c r="E82" s="854" t="s">
        <v>991</v>
      </c>
      <c r="F82" s="854">
        <v>883</v>
      </c>
      <c r="G82" s="2165"/>
      <c r="H82" s="1"/>
      <c r="I82" s="1"/>
      <c r="J82" s="1"/>
      <c r="K82" s="1"/>
      <c r="L82" s="1"/>
      <c r="M82" s="1"/>
      <c r="N82" s="1"/>
      <c r="O82" s="1"/>
      <c r="P82" s="61"/>
      <c r="Q82" s="8"/>
      <c r="R82" s="9"/>
      <c r="S82" s="9"/>
      <c r="T82" s="9"/>
      <c r="U82" s="9"/>
      <c r="V82" s="9"/>
      <c r="W82" s="9"/>
      <c r="X82" s="10"/>
      <c r="Y82" s="11"/>
      <c r="Z82" s="11"/>
      <c r="AA82" s="11"/>
      <c r="AB82" s="11"/>
      <c r="AC82" s="11"/>
      <c r="AD82" s="11"/>
      <c r="AE82" s="11"/>
      <c r="AF82" s="11"/>
      <c r="AG82" s="11"/>
    </row>
    <row r="83" spans="1:34" ht="37.5" customHeight="1">
      <c r="A83" s="476"/>
      <c r="B83" s="23"/>
      <c r="C83" s="2158" t="s">
        <v>53</v>
      </c>
      <c r="D83" s="2158"/>
      <c r="E83" s="2158"/>
      <c r="F83" s="2158"/>
      <c r="G83" s="856">
        <v>3141</v>
      </c>
      <c r="H83" s="4"/>
      <c r="I83" s="5"/>
      <c r="J83" s="5"/>
      <c r="K83" s="1"/>
      <c r="L83" s="1"/>
      <c r="M83" s="1"/>
      <c r="N83" s="1"/>
      <c r="O83" s="1"/>
      <c r="P83" s="61"/>
      <c r="Q83" s="4"/>
      <c r="R83" s="5"/>
      <c r="S83" s="5"/>
      <c r="T83" s="5"/>
      <c r="U83" s="5"/>
      <c r="V83" s="5"/>
      <c r="W83" s="5"/>
      <c r="X83" s="2"/>
    </row>
    <row r="84" spans="1:34" ht="15">
      <c r="A84" s="476"/>
      <c r="B84" s="23"/>
      <c r="C84" s="1154"/>
      <c r="D84" s="1154"/>
      <c r="E84" s="1154"/>
      <c r="F84" s="1154"/>
      <c r="G84" s="1598"/>
      <c r="H84" s="4"/>
      <c r="I84" s="5"/>
      <c r="J84" s="1"/>
      <c r="K84" s="1"/>
      <c r="L84" s="1"/>
      <c r="M84" s="1"/>
      <c r="N84" s="1"/>
      <c r="O84" s="1"/>
      <c r="P84" s="1"/>
      <c r="Q84" s="1"/>
      <c r="R84" s="1"/>
      <c r="S84" s="61"/>
      <c r="T84" s="4"/>
      <c r="U84" s="5"/>
      <c r="V84" s="1"/>
      <c r="W84" s="1"/>
      <c r="X84"/>
      <c r="Y84" s="121"/>
      <c r="Z84" s="2"/>
      <c r="AB84"/>
      <c r="AC84"/>
      <c r="AD84"/>
      <c r="AE84" s="121"/>
    </row>
    <row r="85" spans="1:34" ht="38.25" customHeight="1">
      <c r="A85" s="476"/>
      <c r="B85" s="15"/>
      <c r="C85" s="2159" t="s">
        <v>1368</v>
      </c>
      <c r="D85" s="2160"/>
      <c r="E85" s="2160"/>
      <c r="F85" s="2160"/>
      <c r="G85" s="2160"/>
      <c r="H85" s="2161"/>
      <c r="I85" s="2161"/>
      <c r="J85" s="2161"/>
      <c r="K85" s="2161"/>
      <c r="L85" s="2162"/>
      <c r="M85" s="5"/>
      <c r="N85" s="5"/>
      <c r="O85" s="5"/>
      <c r="P85" s="5"/>
      <c r="Q85" s="5"/>
      <c r="R85" s="5"/>
      <c r="S85" s="5"/>
      <c r="T85" s="5"/>
      <c r="U85" s="5"/>
      <c r="V85" s="5"/>
      <c r="W85" s="5"/>
      <c r="X85" s="5"/>
      <c r="Y85" s="5"/>
      <c r="Z85" s="5"/>
      <c r="AA85" s="5"/>
      <c r="AB85" s="4"/>
      <c r="AC85" s="5"/>
      <c r="AD85" s="5"/>
      <c r="AE85" s="5"/>
      <c r="AF85" s="5"/>
      <c r="AG85" s="5"/>
      <c r="AH85" s="2"/>
    </row>
    <row r="86" spans="1:34" ht="35.25" customHeight="1">
      <c r="A86" s="475"/>
      <c r="B86" s="15"/>
      <c r="C86" s="2152" t="s">
        <v>879</v>
      </c>
      <c r="D86" s="2152"/>
      <c r="E86" s="2184" t="s">
        <v>349</v>
      </c>
      <c r="F86" s="2184"/>
      <c r="G86" s="2184"/>
      <c r="H86" s="2184"/>
      <c r="I86" s="2184"/>
      <c r="J86" s="1"/>
      <c r="K86" s="551" t="s">
        <v>50</v>
      </c>
      <c r="L86" s="60"/>
      <c r="M86" s="60"/>
      <c r="N86" s="60"/>
      <c r="O86" s="60"/>
      <c r="P86" s="60"/>
      <c r="Q86" s="60"/>
      <c r="R86" s="59"/>
      <c r="S86" s="59"/>
      <c r="T86" s="545"/>
      <c r="U86" s="545"/>
      <c r="V86" s="545"/>
      <c r="W86" s="545"/>
      <c r="X86" s="133"/>
      <c r="Y86" s="545"/>
      <c r="Z86" s="545"/>
      <c r="AA86" s="545"/>
      <c r="AB86" s="545"/>
      <c r="AC86" s="545"/>
      <c r="AD86" s="545"/>
      <c r="AE86" s="545"/>
      <c r="AF86" s="545"/>
      <c r="AG86" s="545"/>
    </row>
    <row r="87" spans="1:34" ht="113.15" customHeight="1">
      <c r="A87" s="476"/>
      <c r="B87" s="23"/>
      <c r="C87" s="2179" t="s">
        <v>1369</v>
      </c>
      <c r="D87" s="2180"/>
      <c r="E87" s="2181" t="s">
        <v>1376</v>
      </c>
      <c r="F87" s="2181"/>
      <c r="G87" s="2181"/>
      <c r="H87" s="2181"/>
      <c r="I87" s="2181"/>
      <c r="J87" s="1"/>
      <c r="K87" s="1"/>
      <c r="L87" s="1"/>
      <c r="M87" s="61"/>
      <c r="N87" s="2"/>
      <c r="P87" s="1"/>
      <c r="Q87" s="1"/>
      <c r="R87" s="1"/>
      <c r="S87" s="61"/>
      <c r="T87" s="2"/>
      <c r="V87" s="1"/>
      <c r="W87" s="1"/>
      <c r="X87" s="1"/>
      <c r="Y87" s="61"/>
      <c r="Z87" s="2"/>
      <c r="AB87" s="1"/>
      <c r="AC87" s="1"/>
      <c r="AD87" s="1"/>
      <c r="AE87" s="61"/>
    </row>
    <row r="88" spans="1:34" ht="134.15" customHeight="1">
      <c r="A88" s="476"/>
      <c r="B88" s="23"/>
      <c r="C88" s="2179" t="s">
        <v>1370</v>
      </c>
      <c r="D88" s="2180"/>
      <c r="E88" s="2181" t="s">
        <v>1377</v>
      </c>
      <c r="F88" s="2181"/>
      <c r="G88" s="2181"/>
      <c r="H88" s="2181"/>
      <c r="I88" s="2181"/>
      <c r="J88" s="1"/>
      <c r="K88" s="1"/>
      <c r="L88" s="1"/>
      <c r="M88" s="61"/>
      <c r="N88" s="2"/>
      <c r="P88" s="1"/>
      <c r="Q88" s="1"/>
      <c r="R88" s="1"/>
      <c r="S88" s="61"/>
      <c r="T88" s="2"/>
      <c r="V88" s="1"/>
      <c r="W88" s="1"/>
      <c r="X88" s="1"/>
      <c r="Y88" s="61"/>
      <c r="Z88" s="2"/>
      <c r="AB88" s="1"/>
      <c r="AC88" s="1"/>
      <c r="AD88" s="1"/>
      <c r="AE88" s="61"/>
    </row>
    <row r="89" spans="1:34" ht="146.5" customHeight="1">
      <c r="A89" s="476"/>
      <c r="B89" s="23"/>
      <c r="C89" s="2179" t="s">
        <v>1371</v>
      </c>
      <c r="D89" s="2180"/>
      <c r="E89" s="2181" t="s">
        <v>1378</v>
      </c>
      <c r="F89" s="2181"/>
      <c r="G89" s="2181"/>
      <c r="H89" s="2181"/>
      <c r="I89" s="2181"/>
      <c r="J89" s="1"/>
      <c r="K89" s="1"/>
      <c r="L89" s="1"/>
      <c r="M89" s="61"/>
      <c r="N89" s="2"/>
      <c r="P89" s="1"/>
      <c r="Q89" s="1"/>
      <c r="R89" s="1"/>
      <c r="S89" s="61"/>
      <c r="T89" s="2"/>
      <c r="V89" s="1"/>
      <c r="W89" s="1"/>
      <c r="X89" s="1"/>
      <c r="Y89" s="61"/>
      <c r="Z89" s="2"/>
      <c r="AB89" s="1"/>
      <c r="AC89" s="1"/>
      <c r="AD89" s="1"/>
      <c r="AE89" s="61"/>
    </row>
    <row r="90" spans="1:34" ht="209.15" customHeight="1">
      <c r="A90" s="476"/>
      <c r="B90" s="23"/>
      <c r="C90" s="2182" t="s">
        <v>1373</v>
      </c>
      <c r="D90" s="2183"/>
      <c r="E90" s="2181" t="s">
        <v>1379</v>
      </c>
      <c r="F90" s="2181"/>
      <c r="G90" s="2181"/>
      <c r="H90" s="2181"/>
      <c r="I90" s="2181"/>
      <c r="J90" s="1"/>
      <c r="K90" s="1"/>
      <c r="L90" s="1"/>
      <c r="M90" s="61"/>
      <c r="N90" s="2"/>
      <c r="P90" s="1"/>
      <c r="Q90" s="1"/>
      <c r="R90" s="1"/>
      <c r="S90" s="61"/>
      <c r="T90" s="2"/>
      <c r="V90" s="1"/>
      <c r="W90" s="1"/>
      <c r="X90" s="1"/>
      <c r="Y90" s="61"/>
      <c r="Z90" s="2"/>
      <c r="AB90" s="1"/>
      <c r="AC90" s="1"/>
      <c r="AD90" s="1"/>
      <c r="AE90" s="61"/>
    </row>
    <row r="91" spans="1:34" ht="235" customHeight="1">
      <c r="A91" s="476"/>
      <c r="B91" s="23"/>
      <c r="C91" s="2182" t="s">
        <v>1372</v>
      </c>
      <c r="D91" s="2183"/>
      <c r="E91" s="2181" t="s">
        <v>1380</v>
      </c>
      <c r="F91" s="2181"/>
      <c r="G91" s="2181"/>
      <c r="H91" s="2181"/>
      <c r="I91" s="2181"/>
      <c r="J91" s="1"/>
      <c r="K91" s="1"/>
      <c r="L91" s="1"/>
      <c r="M91" s="61"/>
      <c r="N91" s="2"/>
      <c r="P91" s="1"/>
      <c r="Q91" s="1"/>
      <c r="R91" s="1"/>
      <c r="S91" s="61"/>
      <c r="T91" s="2"/>
      <c r="V91" s="1"/>
      <c r="W91" s="1"/>
      <c r="X91" s="1"/>
      <c r="Y91" s="61"/>
      <c r="Z91" s="2"/>
      <c r="AB91" s="1"/>
      <c r="AC91" s="1"/>
      <c r="AD91" s="1"/>
      <c r="AE91" s="61"/>
    </row>
    <row r="92" spans="1:34" ht="277" customHeight="1">
      <c r="A92" s="476"/>
      <c r="B92" s="23"/>
      <c r="C92" s="2182" t="s">
        <v>1374</v>
      </c>
      <c r="D92" s="2183"/>
      <c r="E92" s="2181" t="s">
        <v>1381</v>
      </c>
      <c r="F92" s="2181"/>
      <c r="G92" s="2181"/>
      <c r="H92" s="2181"/>
      <c r="I92" s="2181"/>
      <c r="J92" s="1"/>
      <c r="K92" s="1"/>
      <c r="L92" s="1"/>
      <c r="M92" s="61"/>
      <c r="N92" s="2"/>
      <c r="P92" s="1"/>
      <c r="Q92" s="1"/>
      <c r="R92" s="1"/>
      <c r="S92" s="61"/>
      <c r="T92" s="2"/>
      <c r="V92" s="1"/>
      <c r="W92" s="1"/>
      <c r="X92" s="1"/>
      <c r="Y92" s="61"/>
      <c r="Z92" s="2"/>
      <c r="AB92" s="1"/>
      <c r="AC92" s="1"/>
      <c r="AD92" s="1"/>
      <c r="AE92" s="61"/>
    </row>
    <row r="93" spans="1:34" ht="214" customHeight="1">
      <c r="A93" s="476"/>
      <c r="B93" s="23"/>
      <c r="C93" s="2182" t="s">
        <v>1375</v>
      </c>
      <c r="D93" s="2183"/>
      <c r="E93" s="2181" t="s">
        <v>1382</v>
      </c>
      <c r="F93" s="2181"/>
      <c r="G93" s="2181"/>
      <c r="H93" s="2181"/>
      <c r="I93" s="2181"/>
      <c r="J93" s="1"/>
      <c r="K93" s="1"/>
      <c r="L93" s="1"/>
      <c r="M93" s="61"/>
      <c r="N93" s="2"/>
      <c r="P93" s="1"/>
      <c r="Q93" s="1"/>
      <c r="R93" s="1"/>
      <c r="S93" s="61"/>
      <c r="T93" s="2"/>
      <c r="V93" s="1"/>
      <c r="W93" s="1"/>
      <c r="X93" s="1"/>
      <c r="Y93" s="61"/>
      <c r="Z93" s="2"/>
      <c r="AB93" s="1"/>
      <c r="AC93" s="1"/>
      <c r="AD93" s="1"/>
      <c r="AE93" s="61"/>
    </row>
    <row r="94" spans="1:34" ht="15">
      <c r="A94" s="476"/>
      <c r="B94" s="23"/>
      <c r="C94" s="1154"/>
      <c r="D94" s="1154"/>
      <c r="E94" s="1154"/>
      <c r="F94" s="1154"/>
      <c r="G94" s="1598"/>
      <c r="H94" s="4"/>
      <c r="I94" s="5"/>
      <c r="J94" s="1"/>
      <c r="K94" s="1"/>
      <c r="L94" s="1"/>
      <c r="M94" s="1"/>
      <c r="N94" s="1"/>
      <c r="O94" s="1"/>
      <c r="P94" s="1"/>
      <c r="Q94" s="1"/>
      <c r="R94" s="1"/>
      <c r="S94" s="61"/>
      <c r="T94" s="4"/>
      <c r="U94" s="5"/>
      <c r="V94" s="1"/>
      <c r="W94" s="1"/>
      <c r="X94"/>
      <c r="Y94" s="121"/>
      <c r="Z94" s="2"/>
      <c r="AB94"/>
      <c r="AC94"/>
      <c r="AD94"/>
      <c r="AE94" s="121"/>
    </row>
    <row r="95" spans="1:34" ht="38.25" customHeight="1">
      <c r="A95" s="476"/>
      <c r="B95" s="15"/>
      <c r="C95" s="2159" t="s">
        <v>1383</v>
      </c>
      <c r="D95" s="2160"/>
      <c r="E95" s="2160"/>
      <c r="F95" s="2160"/>
      <c r="G95" s="2160"/>
      <c r="H95" s="2161"/>
      <c r="I95" s="2161"/>
      <c r="J95" s="2161"/>
      <c r="K95" s="2161"/>
      <c r="L95" s="2162"/>
      <c r="M95" s="5"/>
      <c r="N95" s="5"/>
      <c r="O95" s="5"/>
      <c r="P95" s="5"/>
      <c r="Q95" s="5"/>
      <c r="R95" s="5"/>
      <c r="S95" s="5"/>
      <c r="T95" s="5"/>
      <c r="U95" s="5"/>
      <c r="V95" s="5"/>
      <c r="W95" s="5"/>
      <c r="X95" s="5"/>
      <c r="Y95" s="5"/>
      <c r="Z95" s="5"/>
      <c r="AA95" s="5"/>
      <c r="AB95" s="4"/>
      <c r="AC95" s="5"/>
      <c r="AD95" s="5"/>
      <c r="AE95" s="5"/>
      <c r="AF95" s="5"/>
      <c r="AG95" s="5"/>
      <c r="AH95" s="2"/>
    </row>
    <row r="96" spans="1:34" ht="35.25" customHeight="1">
      <c r="A96" s="475"/>
      <c r="B96" s="15"/>
      <c r="C96" s="2152" t="s">
        <v>879</v>
      </c>
      <c r="D96" s="2152"/>
      <c r="E96" s="2184" t="s">
        <v>349</v>
      </c>
      <c r="F96" s="2184"/>
      <c r="G96" s="2184"/>
      <c r="H96" s="2184"/>
      <c r="I96" s="2184"/>
      <c r="J96" s="1"/>
      <c r="K96" s="551" t="s">
        <v>50</v>
      </c>
      <c r="L96" s="60"/>
      <c r="M96" s="60"/>
      <c r="N96" s="60"/>
      <c r="O96" s="60"/>
      <c r="P96" s="60"/>
      <c r="Q96" s="60"/>
      <c r="R96" s="59"/>
      <c r="S96" s="59"/>
      <c r="T96" s="545"/>
      <c r="U96" s="545"/>
      <c r="V96" s="545"/>
      <c r="W96" s="545"/>
      <c r="X96" s="133"/>
      <c r="Y96" s="545"/>
      <c r="Z96" s="545"/>
      <c r="AA96" s="545"/>
      <c r="AB96" s="545"/>
      <c r="AC96" s="545"/>
      <c r="AD96" s="545"/>
      <c r="AE96" s="545"/>
      <c r="AF96" s="545"/>
      <c r="AG96" s="545"/>
    </row>
    <row r="97" spans="1:31" ht="96.65" customHeight="1">
      <c r="A97" s="476"/>
      <c r="B97" s="23"/>
      <c r="C97" s="1736" t="s">
        <v>1384</v>
      </c>
      <c r="D97" s="1610"/>
      <c r="E97" s="2187" t="s">
        <v>1392</v>
      </c>
      <c r="F97" s="2187"/>
      <c r="G97" s="2187"/>
      <c r="H97" s="2187"/>
      <c r="I97" s="2188"/>
      <c r="J97" s="1"/>
      <c r="K97" s="1"/>
      <c r="L97" s="1"/>
      <c r="M97" s="61"/>
      <c r="N97" s="2"/>
      <c r="P97" s="1"/>
      <c r="Q97" s="1"/>
      <c r="R97" s="1"/>
      <c r="S97" s="61"/>
      <c r="T97" s="2"/>
      <c r="V97" s="1"/>
      <c r="W97" s="1"/>
      <c r="X97" s="1"/>
      <c r="Y97" s="61"/>
      <c r="Z97" s="2"/>
      <c r="AB97" s="1"/>
      <c r="AC97" s="1"/>
      <c r="AD97" s="1"/>
      <c r="AE97" s="61"/>
    </row>
    <row r="98" spans="1:31" ht="120" customHeight="1">
      <c r="A98" s="476"/>
      <c r="B98" s="23"/>
      <c r="C98" s="2189" t="s">
        <v>1385</v>
      </c>
      <c r="D98" s="1604"/>
      <c r="E98" s="2187" t="s">
        <v>1393</v>
      </c>
      <c r="F98" s="2187"/>
      <c r="G98" s="2187"/>
      <c r="H98" s="2187"/>
      <c r="I98" s="2188"/>
      <c r="J98" s="1"/>
      <c r="K98" s="1"/>
      <c r="L98" s="1"/>
      <c r="M98" s="61"/>
      <c r="N98" s="2"/>
      <c r="P98" s="1"/>
      <c r="Q98" s="1"/>
      <c r="R98" s="1"/>
      <c r="S98" s="61"/>
      <c r="T98" s="2"/>
      <c r="V98" s="1"/>
      <c r="W98" s="1"/>
      <c r="X98" s="1"/>
      <c r="Y98" s="61"/>
      <c r="Z98" s="2"/>
      <c r="AB98" s="1"/>
      <c r="AC98" s="1"/>
      <c r="AD98" s="1"/>
      <c r="AE98" s="61"/>
    </row>
    <row r="99" spans="1:31" ht="70" customHeight="1">
      <c r="A99" s="476"/>
      <c r="B99" s="23"/>
      <c r="C99" s="2189" t="s">
        <v>1386</v>
      </c>
      <c r="D99" s="1604"/>
      <c r="E99" s="2187" t="s">
        <v>1394</v>
      </c>
      <c r="F99" s="2187"/>
      <c r="G99" s="2187"/>
      <c r="H99" s="2187"/>
      <c r="I99" s="2188"/>
      <c r="J99" s="1"/>
      <c r="K99" s="1"/>
      <c r="L99" s="1"/>
      <c r="M99" s="61"/>
      <c r="N99" s="2"/>
      <c r="P99" s="1"/>
      <c r="Q99" s="1"/>
      <c r="R99" s="1"/>
      <c r="S99" s="61"/>
      <c r="T99" s="2"/>
      <c r="V99" s="1"/>
      <c r="W99" s="1"/>
      <c r="X99" s="1"/>
      <c r="Y99" s="61"/>
      <c r="Z99" s="2"/>
      <c r="AB99" s="1"/>
      <c r="AC99" s="1"/>
      <c r="AD99" s="1"/>
      <c r="AE99" s="61"/>
    </row>
    <row r="100" spans="1:31" ht="56.15" customHeight="1">
      <c r="A100" s="476"/>
      <c r="B100" s="23"/>
      <c r="C100" s="2189" t="s">
        <v>1387</v>
      </c>
      <c r="D100" s="1604"/>
      <c r="E100" s="2187" t="s">
        <v>1395</v>
      </c>
      <c r="F100" s="2187"/>
      <c r="G100" s="2187"/>
      <c r="H100" s="2187"/>
      <c r="I100" s="2188"/>
      <c r="J100" s="1"/>
      <c r="K100" s="1"/>
      <c r="L100" s="1"/>
      <c r="M100" s="61"/>
      <c r="N100" s="2"/>
      <c r="P100" s="1"/>
      <c r="Q100" s="1"/>
      <c r="R100" s="1"/>
      <c r="S100" s="61"/>
      <c r="T100" s="2"/>
      <c r="V100" s="1"/>
      <c r="W100" s="1"/>
      <c r="X100" s="1"/>
      <c r="Y100" s="61"/>
      <c r="Z100" s="2"/>
      <c r="AB100" s="1"/>
      <c r="AC100" s="1"/>
      <c r="AD100" s="1"/>
      <c r="AE100" s="61"/>
    </row>
    <row r="101" spans="1:31" ht="42" customHeight="1">
      <c r="A101" s="476"/>
      <c r="B101" s="23"/>
      <c r="C101" s="2189" t="s">
        <v>1388</v>
      </c>
      <c r="D101" s="1604"/>
      <c r="E101" s="2187" t="s">
        <v>1396</v>
      </c>
      <c r="F101" s="2187"/>
      <c r="G101" s="2187"/>
      <c r="H101" s="2187"/>
      <c r="I101" s="2188"/>
      <c r="J101" s="1"/>
      <c r="K101" s="1"/>
      <c r="L101" s="1"/>
      <c r="M101" s="61"/>
      <c r="N101" s="2"/>
      <c r="P101" s="1"/>
      <c r="Q101" s="1"/>
      <c r="R101" s="1"/>
      <c r="S101" s="61"/>
      <c r="T101" s="2"/>
      <c r="V101" s="1"/>
      <c r="W101" s="1"/>
      <c r="X101" s="1"/>
      <c r="Y101" s="61"/>
      <c r="Z101" s="2"/>
      <c r="AB101" s="1"/>
      <c r="AC101" s="1"/>
      <c r="AD101" s="1"/>
      <c r="AE101" s="61"/>
    </row>
    <row r="102" spans="1:31" ht="178" customHeight="1">
      <c r="A102" s="476"/>
      <c r="B102" s="23"/>
      <c r="C102" s="2189" t="s">
        <v>1389</v>
      </c>
      <c r="D102" s="1604"/>
      <c r="E102" s="2187" t="s">
        <v>1397</v>
      </c>
      <c r="F102" s="2187"/>
      <c r="G102" s="2187"/>
      <c r="H102" s="2187"/>
      <c r="I102" s="2188"/>
      <c r="J102" s="1"/>
      <c r="K102" s="1"/>
      <c r="L102" s="1"/>
      <c r="M102" s="61"/>
      <c r="N102" s="2"/>
      <c r="P102" s="1"/>
      <c r="Q102" s="1"/>
      <c r="R102" s="1"/>
      <c r="S102" s="61"/>
      <c r="T102" s="2"/>
      <c r="V102" s="1"/>
      <c r="W102" s="1"/>
      <c r="X102" s="1"/>
      <c r="Y102" s="61"/>
      <c r="Z102" s="2"/>
      <c r="AB102" s="1"/>
      <c r="AC102" s="1"/>
      <c r="AD102" s="1"/>
      <c r="AE102" s="61"/>
    </row>
    <row r="103" spans="1:31" ht="59.15" customHeight="1">
      <c r="A103" s="476"/>
      <c r="B103" s="23"/>
      <c r="C103" s="2189" t="s">
        <v>1390</v>
      </c>
      <c r="D103" s="1604"/>
      <c r="E103" s="2187" t="s">
        <v>1398</v>
      </c>
      <c r="F103" s="2187"/>
      <c r="G103" s="2187"/>
      <c r="H103" s="2187"/>
      <c r="I103" s="2188"/>
      <c r="J103" s="1"/>
      <c r="K103" s="1"/>
      <c r="L103" s="1"/>
      <c r="M103" s="61"/>
      <c r="N103" s="2"/>
      <c r="P103" s="1"/>
      <c r="Q103" s="1"/>
      <c r="R103" s="1"/>
      <c r="S103" s="61"/>
      <c r="T103" s="2"/>
      <c r="V103" s="1"/>
      <c r="W103" s="1"/>
      <c r="X103" s="1"/>
      <c r="Y103" s="61"/>
      <c r="Z103" s="2"/>
      <c r="AB103" s="1"/>
      <c r="AC103" s="1"/>
      <c r="AD103" s="1"/>
      <c r="AE103" s="61"/>
    </row>
    <row r="104" spans="1:31" ht="71.5" customHeight="1">
      <c r="A104" s="476"/>
      <c r="B104" s="23"/>
      <c r="C104" s="2189" t="s">
        <v>1391</v>
      </c>
      <c r="D104" s="1604"/>
      <c r="E104" s="2181" t="s">
        <v>1399</v>
      </c>
      <c r="F104" s="2181"/>
      <c r="G104" s="2181"/>
      <c r="H104" s="2181"/>
      <c r="I104" s="2190"/>
      <c r="J104" s="1"/>
      <c r="K104" s="1"/>
      <c r="L104" s="1"/>
      <c r="M104" s="1"/>
      <c r="N104" s="1"/>
      <c r="O104" s="1"/>
      <c r="P104" s="1"/>
      <c r="Q104" s="1"/>
      <c r="R104" s="1"/>
      <c r="S104" s="61"/>
      <c r="T104" s="4"/>
      <c r="U104" s="5"/>
      <c r="V104" s="1"/>
      <c r="W104" s="1"/>
      <c r="X104"/>
      <c r="Y104" s="121"/>
      <c r="Z104" s="2"/>
      <c r="AB104"/>
      <c r="AC104"/>
      <c r="AD104"/>
      <c r="AE104" s="121"/>
    </row>
    <row r="105" spans="1:31" ht="37.5" customHeight="1">
      <c r="A105" s="476"/>
      <c r="B105" s="23"/>
      <c r="C105" s="1154"/>
      <c r="D105" s="1154"/>
      <c r="E105" s="1154"/>
      <c r="F105" s="1154"/>
      <c r="G105" s="1598"/>
      <c r="H105" s="8"/>
      <c r="I105" s="9"/>
      <c r="J105" s="1"/>
      <c r="K105" s="1"/>
      <c r="L105" s="1"/>
      <c r="M105" s="1"/>
      <c r="N105" s="1"/>
      <c r="O105" s="1"/>
      <c r="P105" s="1"/>
      <c r="Q105" s="1"/>
      <c r="R105" s="1"/>
      <c r="S105" s="61"/>
      <c r="T105" s="4"/>
      <c r="U105" s="5"/>
      <c r="V105" s="1"/>
      <c r="W105" s="1"/>
      <c r="X105"/>
      <c r="Y105" s="121"/>
      <c r="Z105" s="2"/>
      <c r="AB105"/>
      <c r="AC105"/>
      <c r="AD105"/>
      <c r="AE105" s="121"/>
    </row>
    <row r="106" spans="1:31" ht="37.5" customHeight="1">
      <c r="A106" s="476"/>
      <c r="B106" s="23"/>
      <c r="C106" s="1154"/>
      <c r="D106" s="1154"/>
      <c r="E106" s="1154"/>
      <c r="F106" s="1154"/>
      <c r="G106" s="1598"/>
      <c r="H106" s="4"/>
      <c r="I106" s="5"/>
      <c r="J106" s="1"/>
      <c r="K106" s="1"/>
      <c r="L106" s="1"/>
      <c r="M106" s="1"/>
      <c r="N106" s="1"/>
      <c r="O106" s="1"/>
      <c r="P106" s="1"/>
      <c r="Q106" s="1"/>
      <c r="R106" s="1"/>
      <c r="S106" s="61"/>
      <c r="T106" s="4"/>
      <c r="U106" s="5"/>
      <c r="V106" s="1"/>
      <c r="W106" s="1"/>
      <c r="X106"/>
      <c r="Y106" s="121"/>
      <c r="Z106" s="2"/>
      <c r="AB106"/>
      <c r="AC106"/>
      <c r="AD106"/>
      <c r="AE106" s="121"/>
    </row>
    <row r="107" spans="1:31" ht="37.5" customHeight="1">
      <c r="A107" s="476"/>
      <c r="B107" s="23"/>
      <c r="C107" s="1154"/>
      <c r="D107" s="1154"/>
      <c r="E107" s="1154"/>
      <c r="F107" s="1154"/>
      <c r="G107" s="1598"/>
      <c r="H107" s="4"/>
      <c r="I107" s="5"/>
      <c r="J107" s="1"/>
      <c r="K107" s="1"/>
      <c r="L107" s="1"/>
      <c r="M107" s="1"/>
      <c r="N107" s="1"/>
      <c r="O107" s="1"/>
      <c r="P107" s="1"/>
      <c r="Q107" s="1"/>
      <c r="R107" s="1"/>
      <c r="S107" s="61"/>
      <c r="T107" s="4"/>
      <c r="U107" s="5"/>
      <c r="V107" s="1"/>
      <c r="W107" s="1"/>
      <c r="X107"/>
      <c r="Y107" s="121"/>
      <c r="Z107" s="2"/>
      <c r="AB107"/>
      <c r="AC107"/>
      <c r="AD107"/>
      <c r="AE107" s="121"/>
    </row>
    <row r="108" spans="1:31" ht="37.5" customHeight="1">
      <c r="A108" s="476"/>
      <c r="B108" s="23"/>
      <c r="C108" s="1154"/>
      <c r="D108" s="1154"/>
      <c r="E108" s="1154"/>
      <c r="F108" s="1154"/>
      <c r="G108" s="1598"/>
      <c r="H108" s="4"/>
      <c r="I108" s="5"/>
      <c r="J108" s="1"/>
      <c r="K108" s="1"/>
      <c r="L108" s="1"/>
      <c r="M108" s="1"/>
      <c r="N108" s="1"/>
      <c r="O108" s="1"/>
      <c r="P108" s="1"/>
      <c r="Q108" s="1"/>
      <c r="R108" s="1"/>
      <c r="S108" s="61"/>
      <c r="T108" s="4"/>
      <c r="U108" s="5"/>
      <c r="V108" s="1"/>
      <c r="W108" s="1"/>
      <c r="X108"/>
      <c r="Y108" s="121"/>
      <c r="Z108" s="2"/>
      <c r="AB108"/>
      <c r="AC108"/>
      <c r="AD108"/>
      <c r="AE108" s="121"/>
    </row>
    <row r="109" spans="1:31" ht="18" customHeight="1">
      <c r="A109" s="476"/>
      <c r="B109" s="23"/>
      <c r="C109" s="58"/>
      <c r="D109" s="1"/>
      <c r="E109" s="1"/>
      <c r="F109" s="1"/>
      <c r="G109" s="61"/>
      <c r="H109" s="2"/>
      <c r="J109" s="1"/>
      <c r="K109" s="1"/>
      <c r="L109" s="1"/>
      <c r="M109" s="61"/>
      <c r="N109" s="2"/>
      <c r="P109" s="1"/>
      <c r="Q109" s="1"/>
      <c r="R109" s="1"/>
      <c r="S109" s="61"/>
      <c r="T109" s="2"/>
      <c r="V109" s="1"/>
      <c r="W109" s="1"/>
      <c r="X109" s="1"/>
      <c r="Y109" s="61"/>
      <c r="Z109" s="2"/>
      <c r="AB109" s="1"/>
      <c r="AC109" s="1"/>
      <c r="AD109" s="1"/>
      <c r="AE109" s="61"/>
    </row>
    <row r="110" spans="1:31" ht="18" hidden="1" customHeight="1">
      <c r="A110" s="476"/>
      <c r="B110" s="23"/>
      <c r="C110" s="58"/>
      <c r="D110" s="1"/>
      <c r="E110" s="1"/>
      <c r="F110" s="1"/>
      <c r="G110" s="61"/>
      <c r="H110" s="2"/>
      <c r="J110" s="1"/>
      <c r="K110" s="1"/>
      <c r="L110" s="1"/>
      <c r="M110" s="61"/>
      <c r="N110" s="2"/>
      <c r="P110" s="1"/>
      <c r="Q110" s="1"/>
      <c r="R110" s="1"/>
      <c r="S110" s="61"/>
      <c r="T110" s="2"/>
      <c r="V110" s="1"/>
      <c r="W110" s="1"/>
      <c r="X110" s="1"/>
      <c r="Y110" s="61"/>
      <c r="Z110" s="2"/>
      <c r="AB110" s="1"/>
      <c r="AC110" s="1"/>
      <c r="AD110" s="1"/>
      <c r="AE110" s="61"/>
    </row>
    <row r="111" spans="1:31" ht="18" hidden="1" customHeight="1">
      <c r="A111" s="476"/>
      <c r="B111" s="23"/>
      <c r="C111" s="58"/>
      <c r="D111" s="1"/>
      <c r="E111" s="1"/>
      <c r="F111" s="1"/>
      <c r="G111" s="61"/>
      <c r="H111" s="2"/>
      <c r="J111" s="1"/>
      <c r="K111" s="1"/>
      <c r="L111" s="1"/>
      <c r="M111" s="61"/>
      <c r="N111" s="2"/>
      <c r="P111" s="1"/>
      <c r="Q111" s="1"/>
      <c r="R111" s="1"/>
      <c r="S111" s="61"/>
      <c r="T111" s="2"/>
      <c r="V111" s="1"/>
      <c r="W111" s="1"/>
      <c r="X111" s="1"/>
      <c r="Y111" s="61"/>
      <c r="Z111" s="2"/>
      <c r="AB111" s="1"/>
      <c r="AC111" s="1"/>
      <c r="AD111" s="1"/>
      <c r="AE111" s="61"/>
    </row>
    <row r="112" spans="1:31" ht="16" hidden="1" thickBot="1">
      <c r="B112" s="23"/>
      <c r="C112" s="58"/>
      <c r="D112" s="1"/>
      <c r="E112" s="1"/>
      <c r="F112" s="1"/>
      <c r="G112" s="61"/>
      <c r="H112" s="56"/>
      <c r="I112" s="54"/>
      <c r="J112" s="1"/>
      <c r="K112" s="1"/>
      <c r="L112" s="1"/>
      <c r="M112" s="61"/>
      <c r="N112" s="56"/>
      <c r="O112" s="54"/>
      <c r="P112" s="1"/>
      <c r="Q112" s="1"/>
      <c r="R112" s="1"/>
      <c r="S112" s="61"/>
      <c r="T112" s="56"/>
      <c r="U112" s="54"/>
      <c r="V112" s="1"/>
      <c r="W112" s="1"/>
      <c r="X112" s="1"/>
      <c r="Y112" s="61"/>
      <c r="Z112" s="56"/>
      <c r="AA112" s="54"/>
      <c r="AB112" s="1"/>
      <c r="AC112" s="1"/>
      <c r="AD112" s="1"/>
      <c r="AE112" s="61"/>
    </row>
    <row r="113" spans="2:31" ht="16" hidden="1" thickBot="1">
      <c r="B113" s="23"/>
      <c r="C113" s="58"/>
      <c r="D113" s="1"/>
      <c r="E113" s="1"/>
      <c r="F113" s="1"/>
      <c r="G113" s="61"/>
      <c r="H113" s="56"/>
      <c r="I113" s="54"/>
      <c r="J113" s="1"/>
      <c r="K113" s="1"/>
      <c r="L113" s="1"/>
      <c r="M113" s="61"/>
      <c r="N113" s="56"/>
      <c r="O113" s="54"/>
      <c r="P113" s="1"/>
      <c r="Q113" s="1"/>
      <c r="R113" s="1"/>
      <c r="S113" s="61"/>
      <c r="T113" s="56"/>
      <c r="U113" s="54"/>
      <c r="V113" s="1"/>
      <c r="W113" s="1"/>
      <c r="X113" s="1"/>
      <c r="Y113" s="61"/>
      <c r="Z113" s="56"/>
      <c r="AA113" s="54"/>
      <c r="AB113" s="1"/>
      <c r="AC113" s="1"/>
      <c r="AD113" s="1"/>
      <c r="AE113" s="61"/>
    </row>
    <row r="114" spans="2:31" hidden="1">
      <c r="B114" s="23"/>
      <c r="C114" s="58"/>
      <c r="D114" s="1"/>
      <c r="E114" s="1"/>
      <c r="F114" s="1"/>
      <c r="G114" s="1"/>
      <c r="H114" s="1"/>
      <c r="I114" s="1"/>
      <c r="J114" s="1"/>
      <c r="K114" s="1"/>
      <c r="L114" s="1"/>
      <c r="M114" s="1"/>
      <c r="N114" s="1"/>
      <c r="O114" s="1"/>
      <c r="P114" s="61"/>
      <c r="Q114" s="4"/>
      <c r="R114" s="5"/>
      <c r="S114" s="5"/>
      <c r="T114" s="5"/>
      <c r="U114" s="5"/>
      <c r="V114" s="5"/>
      <c r="W114" s="5"/>
      <c r="X114" s="2"/>
    </row>
    <row r="115" spans="2:31" hidden="1">
      <c r="B115" s="23"/>
      <c r="C115" s="58"/>
      <c r="D115" s="1"/>
      <c r="E115" s="1"/>
      <c r="F115" s="1"/>
      <c r="G115" s="1"/>
      <c r="H115" s="1"/>
      <c r="I115" s="1"/>
      <c r="J115" s="1"/>
      <c r="K115" s="1"/>
      <c r="L115" s="1"/>
      <c r="M115" s="1"/>
      <c r="N115" s="1"/>
      <c r="O115" s="1"/>
      <c r="P115" s="61"/>
      <c r="Q115" s="4"/>
      <c r="R115" s="5"/>
      <c r="S115" s="5"/>
      <c r="T115" s="5"/>
      <c r="U115" s="5"/>
      <c r="V115" s="5"/>
      <c r="W115" s="5"/>
      <c r="X115" s="2"/>
    </row>
    <row r="116" spans="2:31" hidden="1">
      <c r="B116" s="23"/>
      <c r="C116" s="58"/>
      <c r="D116" s="1"/>
      <c r="E116" s="1"/>
      <c r="F116" s="1"/>
      <c r="G116" s="1"/>
      <c r="H116" s="1"/>
      <c r="I116" s="1"/>
      <c r="J116" s="1"/>
      <c r="K116" s="1"/>
      <c r="L116" s="1"/>
      <c r="M116" s="1"/>
      <c r="N116" s="1"/>
      <c r="O116" s="1"/>
      <c r="P116" s="61"/>
      <c r="Q116" s="4"/>
      <c r="R116" s="5"/>
      <c r="S116" s="5"/>
      <c r="T116" s="5"/>
      <c r="U116" s="5"/>
      <c r="V116" s="5"/>
      <c r="W116" s="5"/>
      <c r="X116" s="2"/>
    </row>
    <row r="117" spans="2:31" hidden="1">
      <c r="B117" s="23"/>
      <c r="C117" s="58"/>
      <c r="D117" s="1"/>
      <c r="E117" s="1"/>
      <c r="F117" s="1"/>
      <c r="G117" s="1"/>
      <c r="H117" s="1"/>
      <c r="I117" s="1"/>
      <c r="J117" s="1"/>
      <c r="K117" s="1"/>
      <c r="L117" s="1"/>
      <c r="M117" s="1"/>
      <c r="N117" s="1"/>
      <c r="O117" s="1"/>
      <c r="P117" s="61"/>
      <c r="Q117" s="10"/>
      <c r="R117" s="11"/>
      <c r="S117" s="11"/>
      <c r="T117" s="11"/>
      <c r="U117" s="11"/>
      <c r="V117" s="11"/>
      <c r="W117" s="11"/>
    </row>
    <row r="118" spans="2:31" hidden="1">
      <c r="B118" s="23"/>
      <c r="C118" s="58"/>
      <c r="D118" s="1"/>
      <c r="E118" s="1"/>
      <c r="F118" s="1"/>
      <c r="G118" s="1"/>
      <c r="H118" s="1"/>
      <c r="I118" s="1"/>
      <c r="J118" s="1"/>
      <c r="K118" s="1"/>
      <c r="L118" s="1"/>
      <c r="M118" s="1"/>
      <c r="N118" s="1"/>
      <c r="O118" s="1"/>
      <c r="P118" s="61"/>
      <c r="Q118" s="2"/>
    </row>
    <row r="119" spans="2:31" hidden="1">
      <c r="B119" s="23"/>
      <c r="C119" s="58"/>
      <c r="D119" s="1"/>
      <c r="E119" s="1"/>
      <c r="F119" s="1"/>
      <c r="G119" s="1"/>
      <c r="H119" s="1"/>
      <c r="I119" s="1"/>
      <c r="J119" s="1"/>
      <c r="K119" s="1"/>
      <c r="L119" s="1"/>
      <c r="M119" s="1"/>
      <c r="N119" s="1"/>
      <c r="O119" s="1"/>
      <c r="P119" s="61"/>
      <c r="Q119" s="2"/>
    </row>
    <row r="120" spans="2:31" hidden="1">
      <c r="B120" s="23"/>
      <c r="C120" s="58"/>
      <c r="D120" s="1"/>
      <c r="E120" s="1"/>
      <c r="F120" s="1"/>
      <c r="G120" s="1"/>
      <c r="H120" s="1"/>
      <c r="I120" s="1"/>
      <c r="J120" s="1"/>
      <c r="K120" s="1"/>
      <c r="L120" s="1"/>
      <c r="M120" s="1"/>
      <c r="N120" s="1"/>
      <c r="O120" s="1"/>
      <c r="P120" s="61"/>
      <c r="Q120" s="2"/>
    </row>
    <row r="121" spans="2:31" hidden="1">
      <c r="B121" s="23"/>
      <c r="C121" s="58"/>
      <c r="D121" s="1"/>
      <c r="E121" s="1"/>
      <c r="F121" s="1"/>
      <c r="G121" s="1"/>
      <c r="H121" s="1"/>
      <c r="I121" s="1"/>
      <c r="J121" s="1"/>
      <c r="K121" s="1"/>
      <c r="L121" s="1"/>
      <c r="M121" s="1"/>
      <c r="N121" s="1"/>
      <c r="O121" s="1"/>
      <c r="P121" s="61"/>
      <c r="Q121" s="2"/>
    </row>
    <row r="122" spans="2:31" s="19" customFormat="1" ht="34.5" hidden="1" customHeight="1" thickBot="1">
      <c r="B122" s="50"/>
      <c r="C122" s="58"/>
      <c r="D122" s="1"/>
      <c r="E122" s="1"/>
      <c r="F122" s="1"/>
      <c r="G122" s="1"/>
      <c r="H122" s="1"/>
      <c r="I122" s="1"/>
      <c r="J122" s="1"/>
      <c r="K122" s="1"/>
      <c r="L122" s="1"/>
      <c r="M122" s="1"/>
      <c r="N122" s="1"/>
      <c r="O122" s="1"/>
      <c r="P122" s="61"/>
      <c r="Q122" s="18"/>
    </row>
    <row r="123" spans="2:31" ht="27.75" hidden="1" customHeight="1" thickBot="1">
      <c r="B123" s="23"/>
      <c r="C123" s="58"/>
      <c r="D123" s="1"/>
      <c r="E123" s="1"/>
      <c r="F123" s="1"/>
      <c r="G123" s="1"/>
      <c r="H123" s="1"/>
      <c r="I123" s="1"/>
      <c r="J123" s="1"/>
      <c r="K123" s="1"/>
      <c r="L123" s="1"/>
      <c r="M123" s="1"/>
      <c r="N123" s="1"/>
      <c r="O123" s="1"/>
      <c r="P123" s="61"/>
      <c r="Q123" s="56"/>
      <c r="R123" s="54"/>
      <c r="S123" s="54"/>
      <c r="T123" s="2"/>
    </row>
    <row r="124" spans="2:31" ht="23.25" hidden="1" customHeight="1" thickBot="1">
      <c r="B124" s="23"/>
      <c r="C124" s="58"/>
      <c r="D124" s="1"/>
      <c r="E124" s="1"/>
      <c r="F124" s="1"/>
      <c r="G124" s="1"/>
      <c r="H124" s="1"/>
      <c r="I124" s="1"/>
      <c r="J124" s="1"/>
      <c r="K124" s="1"/>
      <c r="L124" s="1"/>
      <c r="M124" s="1"/>
      <c r="N124" s="1"/>
      <c r="O124" s="1"/>
      <c r="P124" s="61"/>
      <c r="Q124" s="56"/>
      <c r="R124" s="54"/>
      <c r="S124" s="54"/>
      <c r="T124" s="2"/>
    </row>
    <row r="125" spans="2:31" ht="23.25" hidden="1" customHeight="1" thickBot="1">
      <c r="B125" s="23"/>
      <c r="C125" s="58"/>
      <c r="D125" s="1"/>
      <c r="E125" s="1"/>
      <c r="F125" s="1"/>
      <c r="G125" s="1"/>
      <c r="H125" s="1"/>
      <c r="I125" s="1"/>
      <c r="J125" s="1"/>
      <c r="K125" s="1"/>
      <c r="L125" s="1"/>
      <c r="M125" s="1"/>
      <c r="N125" s="1"/>
      <c r="O125" s="1"/>
      <c r="P125" s="61"/>
      <c r="Q125" s="56"/>
      <c r="R125" s="54"/>
      <c r="S125" s="54"/>
      <c r="T125" s="2"/>
    </row>
    <row r="126" spans="2:31" ht="23.25" hidden="1" customHeight="1" thickBot="1">
      <c r="B126" s="23"/>
      <c r="C126" s="58"/>
      <c r="D126" s="1"/>
      <c r="E126" s="1"/>
      <c r="F126" s="1"/>
      <c r="G126" s="1"/>
      <c r="H126" s="1"/>
      <c r="I126" s="1"/>
      <c r="J126" s="1"/>
      <c r="K126" s="1"/>
      <c r="L126" s="1"/>
      <c r="M126" s="1"/>
      <c r="N126" s="1"/>
      <c r="O126" s="1"/>
      <c r="P126" s="61"/>
      <c r="Q126" s="56"/>
      <c r="R126" s="54"/>
      <c r="S126" s="54"/>
      <c r="T126" s="2"/>
    </row>
    <row r="127" spans="2:31" ht="37.5" hidden="1" customHeight="1" thickBot="1">
      <c r="B127" s="23"/>
      <c r="C127" s="58"/>
      <c r="D127" s="1"/>
      <c r="E127" s="1"/>
      <c r="F127" s="1"/>
      <c r="G127" s="1"/>
      <c r="H127" s="1"/>
      <c r="I127" s="1"/>
      <c r="J127" s="1"/>
      <c r="K127" s="1"/>
      <c r="L127" s="1"/>
      <c r="M127" s="1"/>
      <c r="N127" s="1"/>
      <c r="O127" s="1"/>
      <c r="P127" s="61"/>
      <c r="Q127" s="56"/>
      <c r="R127" s="54"/>
      <c r="S127" s="54"/>
      <c r="T127" s="2"/>
    </row>
    <row r="128" spans="2:31" ht="37.5" hidden="1" customHeight="1" thickBot="1">
      <c r="B128" s="23"/>
      <c r="C128" s="58"/>
      <c r="D128" s="1"/>
      <c r="E128" s="1"/>
      <c r="F128" s="1"/>
      <c r="G128" s="1"/>
      <c r="H128" s="1"/>
      <c r="I128" s="1"/>
      <c r="J128" s="1"/>
      <c r="K128" s="1"/>
      <c r="L128" s="1"/>
      <c r="M128" s="1"/>
      <c r="N128" s="1"/>
      <c r="O128" s="1"/>
      <c r="P128" s="61"/>
      <c r="Q128" s="56"/>
      <c r="R128" s="54"/>
      <c r="S128" s="54"/>
      <c r="T128" s="2"/>
    </row>
    <row r="129" spans="2:19" ht="36.75" hidden="1" customHeight="1">
      <c r="B129" s="23"/>
      <c r="C129" s="58"/>
      <c r="D129" s="1"/>
      <c r="E129" s="1"/>
      <c r="F129" s="1"/>
      <c r="G129" s="1"/>
      <c r="H129" s="1"/>
      <c r="I129" s="1"/>
      <c r="J129" s="1"/>
      <c r="K129" s="1"/>
      <c r="L129" s="1"/>
      <c r="M129" s="1"/>
      <c r="N129" s="1"/>
      <c r="O129" s="1"/>
      <c r="P129" s="61"/>
      <c r="Q129" s="10"/>
      <c r="R129" s="11"/>
      <c r="S129" s="11"/>
    </row>
    <row r="130" spans="2:19" hidden="1">
      <c r="B130" s="23"/>
      <c r="C130" s="58"/>
      <c r="D130" s="1"/>
      <c r="E130" s="1"/>
      <c r="F130" s="1"/>
      <c r="G130" s="1"/>
      <c r="H130" s="1"/>
      <c r="I130" s="1"/>
      <c r="J130" s="1"/>
      <c r="K130" s="1"/>
      <c r="L130" s="1"/>
      <c r="M130" s="1"/>
      <c r="N130" s="1"/>
      <c r="O130" s="1"/>
      <c r="P130" s="61"/>
      <c r="Q130" s="2"/>
    </row>
    <row r="131" spans="2:19" s="19" customFormat="1" ht="33.75" hidden="1" customHeight="1">
      <c r="B131" s="50"/>
      <c r="C131" s="58"/>
      <c r="D131" s="1"/>
      <c r="E131" s="1"/>
      <c r="F131" s="1"/>
      <c r="G131" s="1"/>
      <c r="H131" s="1"/>
      <c r="I131" s="1"/>
      <c r="J131" s="1"/>
      <c r="K131" s="1"/>
      <c r="L131" s="1"/>
      <c r="M131" s="1"/>
      <c r="N131" s="1"/>
      <c r="O131" s="1"/>
      <c r="P131" s="61"/>
      <c r="Q131" s="18"/>
    </row>
    <row r="132" spans="2:19" ht="25.5" hidden="1" customHeight="1">
      <c r="B132" s="23"/>
      <c r="C132" s="58"/>
      <c r="D132" s="1"/>
      <c r="E132" s="1"/>
      <c r="F132" s="1"/>
      <c r="G132" s="1"/>
      <c r="H132" s="1"/>
      <c r="I132" s="1"/>
      <c r="J132" s="1"/>
      <c r="K132" s="1"/>
      <c r="L132" s="1"/>
      <c r="M132" s="1"/>
      <c r="N132" s="1"/>
      <c r="O132" s="1"/>
      <c r="P132" s="61"/>
      <c r="Q132" s="2"/>
    </row>
    <row r="133" spans="2:19" s="19" customFormat="1" ht="23.25" hidden="1" customHeight="1">
      <c r="B133" s="50"/>
      <c r="C133" s="58"/>
      <c r="D133" s="1"/>
      <c r="E133" s="1"/>
      <c r="F133" s="1"/>
      <c r="G133" s="1"/>
      <c r="H133" s="1"/>
      <c r="I133" s="1"/>
      <c r="J133" s="1"/>
      <c r="K133" s="1"/>
      <c r="L133" s="1"/>
      <c r="M133" s="1"/>
      <c r="N133" s="1"/>
      <c r="O133" s="1"/>
      <c r="P133" s="61"/>
      <c r="Q133" s="18"/>
    </row>
    <row r="134" spans="2:19" s="19" customFormat="1" ht="23.25" hidden="1" customHeight="1">
      <c r="B134" s="50"/>
      <c r="C134" s="58"/>
      <c r="D134" s="1"/>
      <c r="E134" s="1"/>
      <c r="F134" s="1"/>
      <c r="G134" s="1"/>
      <c r="H134" s="1"/>
      <c r="I134" s="1"/>
      <c r="J134" s="1"/>
      <c r="K134" s="1"/>
      <c r="L134" s="1"/>
      <c r="M134" s="1"/>
      <c r="N134" s="1"/>
      <c r="O134" s="1"/>
      <c r="P134" s="61"/>
      <c r="Q134" s="18"/>
    </row>
    <row r="135" spans="2:19" s="19" customFormat="1" ht="38.25" hidden="1" customHeight="1">
      <c r="B135" s="50"/>
      <c r="C135" s="58"/>
      <c r="D135" s="1"/>
      <c r="E135" s="1"/>
      <c r="F135" s="1"/>
      <c r="G135" s="1"/>
      <c r="H135" s="1"/>
      <c r="I135" s="1"/>
      <c r="J135" s="1"/>
      <c r="K135" s="1"/>
      <c r="L135" s="1"/>
      <c r="M135" s="1"/>
      <c r="N135" s="1"/>
      <c r="O135" s="1"/>
      <c r="P135" s="61"/>
      <c r="Q135" s="18"/>
    </row>
    <row r="136" spans="2:19" s="19" customFormat="1" ht="38.25" hidden="1" customHeight="1">
      <c r="B136" s="50"/>
      <c r="C136" s="58"/>
      <c r="D136" s="1"/>
      <c r="E136" s="1"/>
      <c r="F136" s="1"/>
      <c r="G136" s="1"/>
      <c r="H136" s="1"/>
      <c r="I136" s="1"/>
      <c r="J136" s="1"/>
      <c r="K136" s="1"/>
      <c r="L136" s="1"/>
      <c r="M136" s="1"/>
      <c r="N136" s="1"/>
      <c r="O136" s="1"/>
      <c r="P136" s="61"/>
      <c r="Q136" s="18"/>
    </row>
    <row r="137" spans="2:19" s="19" customFormat="1" ht="23.25" hidden="1" customHeight="1">
      <c r="B137" s="50"/>
      <c r="C137" s="58"/>
      <c r="D137" s="1"/>
      <c r="E137" s="1"/>
      <c r="F137" s="1"/>
      <c r="G137" s="1"/>
      <c r="H137" s="1"/>
      <c r="I137" s="1"/>
      <c r="J137" s="1"/>
      <c r="K137" s="1"/>
      <c r="L137" s="1"/>
      <c r="M137" s="1"/>
      <c r="N137" s="1"/>
      <c r="O137" s="1"/>
      <c r="P137" s="61"/>
      <c r="Q137" s="18"/>
    </row>
    <row r="138" spans="2:19" s="19" customFormat="1" ht="38.25" hidden="1" customHeight="1">
      <c r="B138" s="50"/>
      <c r="C138" s="58"/>
      <c r="D138" s="1"/>
      <c r="E138" s="1"/>
      <c r="F138" s="1"/>
      <c r="G138" s="1"/>
      <c r="H138" s="1"/>
      <c r="I138" s="1"/>
      <c r="J138" s="1"/>
      <c r="K138" s="1"/>
      <c r="L138" s="1"/>
      <c r="M138" s="1"/>
      <c r="N138" s="1"/>
      <c r="O138" s="1"/>
      <c r="P138" s="61"/>
      <c r="Q138" s="18"/>
    </row>
    <row r="139" spans="2:19" ht="116.25" hidden="1" customHeight="1">
      <c r="B139" s="23"/>
      <c r="C139" s="58"/>
      <c r="D139" s="1"/>
      <c r="E139" s="1"/>
      <c r="F139" s="1"/>
      <c r="G139" s="1"/>
      <c r="H139" s="1"/>
      <c r="I139" s="1"/>
      <c r="J139" s="1"/>
      <c r="K139" s="1"/>
      <c r="L139" s="1"/>
      <c r="M139" s="1"/>
      <c r="N139" s="1"/>
      <c r="O139" s="1"/>
      <c r="P139" s="61"/>
      <c r="Q139" s="2"/>
    </row>
    <row r="140" spans="2:19" hidden="1">
      <c r="B140" s="23"/>
      <c r="C140" s="58"/>
      <c r="D140" s="1"/>
      <c r="E140" s="1"/>
      <c r="F140" s="1"/>
      <c r="G140" s="1"/>
      <c r="H140" s="1"/>
      <c r="I140" s="1"/>
      <c r="J140" s="1"/>
      <c r="K140" s="1"/>
      <c r="L140" s="1"/>
      <c r="M140" s="1"/>
      <c r="N140" s="1"/>
      <c r="O140" s="1"/>
      <c r="P140" s="61"/>
      <c r="Q140" s="2"/>
    </row>
    <row r="141" spans="2:19" ht="30" hidden="1" customHeight="1">
      <c r="B141" s="23"/>
      <c r="C141" s="58"/>
      <c r="D141" s="1"/>
      <c r="E141" s="1"/>
      <c r="F141" s="1"/>
      <c r="G141" s="1"/>
      <c r="H141" s="1"/>
      <c r="I141" s="1"/>
      <c r="J141" s="1"/>
      <c r="K141" s="1"/>
      <c r="L141" s="1"/>
      <c r="M141" s="1"/>
      <c r="N141" s="1"/>
      <c r="O141" s="1"/>
      <c r="P141" s="61"/>
      <c r="Q141" s="2"/>
    </row>
    <row r="142" spans="2:19" hidden="1">
      <c r="B142" s="23"/>
      <c r="C142" s="58"/>
      <c r="D142" s="1"/>
      <c r="E142" s="1"/>
      <c r="F142" s="1"/>
      <c r="G142" s="1"/>
      <c r="H142" s="1"/>
      <c r="I142" s="1"/>
      <c r="J142" s="1"/>
      <c r="K142" s="1"/>
      <c r="L142" s="1"/>
      <c r="M142" s="1"/>
      <c r="N142" s="1"/>
      <c r="O142" s="1"/>
      <c r="P142" s="61"/>
      <c r="Q142" s="2"/>
    </row>
    <row r="143" spans="2:19" hidden="1">
      <c r="B143" s="23"/>
      <c r="C143" s="58"/>
      <c r="D143" s="1"/>
      <c r="E143" s="1"/>
      <c r="F143" s="1"/>
      <c r="G143" s="1"/>
      <c r="H143" s="1"/>
      <c r="I143" s="1"/>
      <c r="J143" s="1"/>
      <c r="K143" s="1"/>
      <c r="L143" s="1"/>
      <c r="M143" s="1"/>
      <c r="N143" s="1"/>
      <c r="O143" s="1"/>
      <c r="P143" s="61"/>
      <c r="Q143" s="2"/>
    </row>
    <row r="144" spans="2:19" hidden="1">
      <c r="B144" s="23"/>
      <c r="C144" s="58"/>
      <c r="D144" s="1"/>
      <c r="E144" s="1"/>
      <c r="F144" s="1"/>
      <c r="G144" s="1"/>
      <c r="H144" s="1"/>
      <c r="I144" s="1"/>
      <c r="J144" s="1"/>
      <c r="K144" s="1"/>
      <c r="L144" s="1"/>
      <c r="M144" s="1"/>
      <c r="N144" s="1"/>
      <c r="O144" s="1"/>
      <c r="P144" s="61"/>
      <c r="Q144" s="2"/>
    </row>
    <row r="145" spans="2:17" hidden="1">
      <c r="B145" s="23"/>
      <c r="C145" s="62"/>
      <c r="D145" s="63"/>
      <c r="E145" s="63"/>
      <c r="F145" s="63"/>
      <c r="G145" s="63"/>
      <c r="H145" s="63"/>
      <c r="I145" s="63"/>
      <c r="J145" s="63"/>
      <c r="K145" s="63"/>
      <c r="L145" s="63"/>
      <c r="M145" s="63"/>
      <c r="N145" s="63"/>
      <c r="O145" s="63"/>
      <c r="P145" s="8"/>
      <c r="Q145" s="2"/>
    </row>
    <row r="146" spans="2:17" hidden="1">
      <c r="C146" s="11"/>
      <c r="D146" s="11"/>
      <c r="E146" s="11"/>
      <c r="F146" s="11"/>
      <c r="G146" s="11"/>
      <c r="H146" s="11"/>
      <c r="I146" s="11"/>
      <c r="J146" s="11"/>
      <c r="K146" s="11"/>
      <c r="L146" s="11"/>
      <c r="M146" s="11"/>
      <c r="N146" s="11"/>
      <c r="O146" s="11"/>
      <c r="P146" s="11"/>
    </row>
    <row r="147" spans="2:17" ht="13" hidden="1" customHeight="1"/>
  </sheetData>
  <sheetProtection algorithmName="SHA-512" hashValue="szcHfdftBRZnExPJ7i4Pva2bbxNjDxwlCJdocVEJI+JHGj7UeWe8IYWIemjJG/e3D9lnzjqJrhPUET2DYnNBIg==" saltValue="VnsHYnt8n4WzFTqc3vbjWA==" spinCount="100000" sheet="1" objects="1" scenarios="1" formatRows="0"/>
  <mergeCells count="94">
    <mergeCell ref="C104:D104"/>
    <mergeCell ref="E104:I104"/>
    <mergeCell ref="C101:D101"/>
    <mergeCell ref="E101:I101"/>
    <mergeCell ref="C102:D102"/>
    <mergeCell ref="E102:I102"/>
    <mergeCell ref="C103:D103"/>
    <mergeCell ref="E103:I103"/>
    <mergeCell ref="C98:D98"/>
    <mergeCell ref="E98:I98"/>
    <mergeCell ref="C99:D99"/>
    <mergeCell ref="E99:I99"/>
    <mergeCell ref="C100:D100"/>
    <mergeCell ref="E100:I100"/>
    <mergeCell ref="C95:L95"/>
    <mergeCell ref="C96:D96"/>
    <mergeCell ref="E96:I96"/>
    <mergeCell ref="C97:D97"/>
    <mergeCell ref="E97:I97"/>
    <mergeCell ref="E11:I11"/>
    <mergeCell ref="E12:I12"/>
    <mergeCell ref="E13:I13"/>
    <mergeCell ref="E14:I14"/>
    <mergeCell ref="E15:I15"/>
    <mergeCell ref="E5:I5"/>
    <mergeCell ref="E6:I6"/>
    <mergeCell ref="E7:I7"/>
    <mergeCell ref="E8:I8"/>
    <mergeCell ref="E10:I10"/>
    <mergeCell ref="C92:D92"/>
    <mergeCell ref="E92:I92"/>
    <mergeCell ref="C93:D93"/>
    <mergeCell ref="E93:I93"/>
    <mergeCell ref="C86:D86"/>
    <mergeCell ref="E86:I86"/>
    <mergeCell ref="C89:D89"/>
    <mergeCell ref="E89:I89"/>
    <mergeCell ref="C90:D90"/>
    <mergeCell ref="E90:I90"/>
    <mergeCell ref="C91:D91"/>
    <mergeCell ref="E91:I91"/>
    <mergeCell ref="C85:L85"/>
    <mergeCell ref="C87:D87"/>
    <mergeCell ref="E87:I87"/>
    <mergeCell ref="C88:D88"/>
    <mergeCell ref="E88:I88"/>
    <mergeCell ref="R18:V18"/>
    <mergeCell ref="W18:AA18"/>
    <mergeCell ref="C32:G32"/>
    <mergeCell ref="C33:G33"/>
    <mergeCell ref="AB18:AF18"/>
    <mergeCell ref="E30:G30"/>
    <mergeCell ref="C19:O19"/>
    <mergeCell ref="E20:G20"/>
    <mergeCell ref="E21:G21"/>
    <mergeCell ref="E22:G22"/>
    <mergeCell ref="E23:G23"/>
    <mergeCell ref="E24:G24"/>
    <mergeCell ref="E25:G25"/>
    <mergeCell ref="E26:G26"/>
    <mergeCell ref="E27:G27"/>
    <mergeCell ref="E28:G28"/>
    <mergeCell ref="E29:G29"/>
    <mergeCell ref="C18:G18"/>
    <mergeCell ref="H18:L18"/>
    <mergeCell ref="M18:Q18"/>
    <mergeCell ref="C83:F83"/>
    <mergeCell ref="C70:L70"/>
    <mergeCell ref="G73:G77"/>
    <mergeCell ref="G78:G79"/>
    <mergeCell ref="G81:G82"/>
    <mergeCell ref="C67:I67"/>
    <mergeCell ref="C40:G40"/>
    <mergeCell ref="C59:G59"/>
    <mergeCell ref="N68:N69"/>
    <mergeCell ref="C43:G43"/>
    <mergeCell ref="C42:J42"/>
    <mergeCell ref="D44:G44"/>
    <mergeCell ref="C68:I68"/>
    <mergeCell ref="C60:J60"/>
    <mergeCell ref="C61:G61"/>
    <mergeCell ref="C3:K3"/>
    <mergeCell ref="C5:D5"/>
    <mergeCell ref="C6:D6"/>
    <mergeCell ref="C7:D7"/>
    <mergeCell ref="C8:D8"/>
    <mergeCell ref="C10:D10"/>
    <mergeCell ref="C11:D11"/>
    <mergeCell ref="C15:D15"/>
    <mergeCell ref="C16:D16"/>
    <mergeCell ref="C12:D12"/>
    <mergeCell ref="C13:D13"/>
    <mergeCell ref="C14:D14"/>
    <mergeCell ref="E16:I16"/>
  </mergeCells>
  <hyperlinks>
    <hyperlink ref="C20" r:id="rId1" xr:uid="{261DCE71-8A84-4239-8CF8-1E662A27CB92}"/>
    <hyperlink ref="E20" r:id="rId2" xr:uid="{ABAE50F4-87CE-43CE-865D-73D293B85123}"/>
    <hyperlink ref="C21" r:id="rId3" xr:uid="{9E6244C7-A7B6-4649-84D1-7942067E58A7}"/>
    <hyperlink ref="E21" r:id="rId4" xr:uid="{27C36A08-6B58-4219-8153-9B45222FD189}"/>
    <hyperlink ref="C22" r:id="rId5" xr:uid="{E2D4807D-500F-46C2-8C94-512A59CE3645}"/>
    <hyperlink ref="E22" r:id="rId6" xr:uid="{6ADA6F23-2BE5-45AF-A6ED-EDB59F2CF752}"/>
    <hyperlink ref="C23" r:id="rId7" xr:uid="{BF4D3983-9DEC-458B-BE36-DD14A8C57E26}"/>
    <hyperlink ref="E23" r:id="rId8" xr:uid="{29E7A99B-B15D-48CA-95C7-E9015806A468}"/>
    <hyperlink ref="C24" r:id="rId9" xr:uid="{3BC338C2-A23A-43FD-BF4B-D835C06F9D1B}"/>
    <hyperlink ref="C25" r:id="rId10" xr:uid="{229AD37D-9B07-4192-974C-0BB61E74CDC4}"/>
    <hyperlink ref="C26" r:id="rId11" xr:uid="{80C21904-E4A1-465A-8266-6BFFA72186D0}"/>
    <hyperlink ref="C27" r:id="rId12" xr:uid="{B0B21695-89EC-43E3-99A2-7A78F0EC744A}"/>
    <hyperlink ref="E27" r:id="rId13" xr:uid="{85F5AC09-534B-4C11-8A93-D22516FDBDDB}"/>
    <hyperlink ref="C28" r:id="rId14" xr:uid="{82D09993-E6B8-445F-9C3C-D35E917BBA59}"/>
    <hyperlink ref="E28" r:id="rId15" xr:uid="{AB1ABB15-281A-42A8-8079-F68EB04C5C1B}"/>
    <hyperlink ref="C29" r:id="rId16" xr:uid="{4835D8EF-E092-4B8B-91E6-059652D0C238}"/>
    <hyperlink ref="E29" r:id="rId17" xr:uid="{A01D9A87-306F-4339-B5F3-93BA96F00933}"/>
    <hyperlink ref="C30" r:id="rId18" xr:uid="{3057B3C3-6A9B-46AF-9418-2C1F33068A0B}"/>
  </hyperlinks>
  <pageMargins left="0.511811024" right="0.511811024" top="0.78740157499999996" bottom="0.78740157499999996" header="0.31496062000000002" footer="0.31496062000000002"/>
  <pageSetup paperSize="9" orientation="portrait" r:id="rId19"/>
  <drawing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953C-923C-4EFA-A7EF-D608E9A856C1}">
  <sheetPr codeName="Sheet2"/>
  <dimension ref="A1:AP126"/>
  <sheetViews>
    <sheetView zoomScale="60" zoomScaleNormal="60" workbookViewId="0"/>
  </sheetViews>
  <sheetFormatPr defaultColWidth="0" defaultRowHeight="15.75" customHeight="1" zeroHeight="1"/>
  <cols>
    <col min="1" max="1" width="47" style="3" customWidth="1"/>
    <col min="2" max="2" width="5.54296875" style="2" customWidth="1"/>
    <col min="3" max="3" width="35.453125" style="77" customWidth="1"/>
    <col min="4" max="8" width="12.54296875" style="77" customWidth="1"/>
    <col min="9" max="9" width="14.453125" style="77" customWidth="1"/>
    <col min="10" max="22" width="12.54296875" style="77" customWidth="1"/>
    <col min="23" max="23" width="30" style="77" customWidth="1"/>
    <col min="24" max="24" width="30" style="77" hidden="1" customWidth="1"/>
    <col min="25" max="32" width="18.1796875" style="77" hidden="1" customWidth="1"/>
    <col min="33" max="34" width="18.1796875" style="3" hidden="1" customWidth="1"/>
    <col min="35" max="16384" width="0" style="3" hidden="1"/>
  </cols>
  <sheetData>
    <row r="1" spans="1:42" ht="16">
      <c r="A1" s="511"/>
      <c r="B1" s="15"/>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5"/>
      <c r="AH1" s="5"/>
      <c r="AI1" s="5"/>
      <c r="AJ1" s="5"/>
      <c r="AK1" s="5"/>
      <c r="AL1" s="5"/>
      <c r="AM1" s="5"/>
      <c r="AN1" s="5"/>
      <c r="AO1" s="5"/>
      <c r="AP1" s="2"/>
    </row>
    <row r="2" spans="1:42" ht="21" customHeight="1">
      <c r="A2" s="512"/>
      <c r="B2" s="7"/>
      <c r="C2" s="95"/>
      <c r="D2" s="95"/>
      <c r="E2" s="95"/>
      <c r="F2" s="95"/>
      <c r="G2" s="95"/>
      <c r="H2" s="95"/>
      <c r="I2" s="95"/>
      <c r="J2" s="95"/>
      <c r="K2" s="95"/>
      <c r="L2" s="83"/>
      <c r="M2" s="83"/>
      <c r="N2" s="83"/>
      <c r="O2" s="83"/>
      <c r="P2" s="83"/>
      <c r="Q2" s="83"/>
      <c r="R2" s="83"/>
      <c r="S2" s="83"/>
      <c r="T2" s="162"/>
      <c r="U2" s="162"/>
      <c r="V2" s="162"/>
      <c r="W2" s="162"/>
      <c r="X2" s="162"/>
      <c r="Y2" s="162"/>
      <c r="Z2" s="162"/>
      <c r="AA2" s="115"/>
      <c r="AB2" s="66"/>
      <c r="AC2" s="66"/>
      <c r="AD2" s="66"/>
      <c r="AE2" s="66"/>
      <c r="AF2" s="66"/>
      <c r="AG2" s="5"/>
      <c r="AH2" s="5"/>
      <c r="AI2" s="5"/>
      <c r="AJ2" s="5"/>
      <c r="AK2" s="5"/>
      <c r="AL2" s="5"/>
      <c r="AM2" s="5"/>
      <c r="AN2" s="5"/>
      <c r="AO2" s="5"/>
      <c r="AP2" s="2"/>
    </row>
    <row r="3" spans="1:42" ht="18.75" customHeight="1">
      <c r="A3" s="511"/>
      <c r="B3" s="7"/>
      <c r="C3" s="116"/>
      <c r="D3" s="116"/>
      <c r="E3" s="116"/>
      <c r="F3" s="116"/>
      <c r="G3" s="116"/>
      <c r="H3" s="116"/>
      <c r="I3" s="116"/>
      <c r="J3" s="116"/>
      <c r="K3" s="116"/>
      <c r="L3" s="116"/>
      <c r="M3" s="116"/>
      <c r="N3" s="116"/>
      <c r="O3" s="116"/>
      <c r="P3" s="116"/>
      <c r="Q3" s="116"/>
      <c r="R3" s="116"/>
      <c r="S3" s="116"/>
      <c r="T3" s="116"/>
      <c r="U3" s="116"/>
      <c r="V3" s="116"/>
      <c r="W3" s="116"/>
      <c r="X3" s="116"/>
      <c r="Y3" s="116"/>
      <c r="Z3" s="116"/>
      <c r="AA3" s="66"/>
      <c r="AB3" s="66"/>
      <c r="AC3" s="66"/>
      <c r="AD3" s="66"/>
      <c r="AE3" s="66"/>
      <c r="AF3" s="66"/>
      <c r="AG3" s="5"/>
      <c r="AH3" s="5"/>
      <c r="AI3" s="5"/>
      <c r="AJ3" s="5"/>
      <c r="AK3" s="5"/>
      <c r="AL3" s="5"/>
      <c r="AM3" s="5"/>
      <c r="AN3" s="5"/>
      <c r="AO3" s="5"/>
      <c r="AP3" s="2"/>
    </row>
    <row r="4" spans="1:42" ht="26.25" customHeight="1">
      <c r="A4" s="511"/>
      <c r="B4" s="7"/>
      <c r="C4" s="2006" t="s">
        <v>1000</v>
      </c>
      <c r="D4" s="2007"/>
      <c r="E4" s="2007"/>
      <c r="F4" s="2007"/>
      <c r="G4" s="2007"/>
      <c r="H4" s="2007"/>
      <c r="I4" s="2007"/>
      <c r="J4" s="2007"/>
      <c r="K4" s="2007"/>
      <c r="L4" s="2007"/>
      <c r="M4" s="2007"/>
      <c r="N4" s="2007"/>
      <c r="O4" s="2007"/>
      <c r="P4" s="2008"/>
      <c r="Q4" s="66"/>
      <c r="R4" s="66"/>
      <c r="S4" s="66"/>
      <c r="T4" s="66"/>
      <c r="U4" s="66"/>
      <c r="V4" s="66"/>
      <c r="W4" s="66"/>
      <c r="X4" s="66"/>
      <c r="Y4" s="66"/>
      <c r="Z4" s="66"/>
      <c r="AA4" s="66"/>
      <c r="AB4" s="66"/>
      <c r="AC4" s="66"/>
      <c r="AD4" s="66"/>
      <c r="AE4" s="66"/>
      <c r="AF4" s="66"/>
      <c r="AG4" s="5"/>
      <c r="AH4" s="5"/>
      <c r="AI4" s="5"/>
      <c r="AJ4" s="5"/>
      <c r="AK4" s="5"/>
      <c r="AL4" s="5"/>
      <c r="AM4" s="5"/>
      <c r="AN4" s="5"/>
      <c r="AO4" s="5"/>
      <c r="AP4" s="2"/>
    </row>
    <row r="5" spans="1:42" ht="56.25" customHeight="1">
      <c r="A5" s="511"/>
      <c r="B5" s="7"/>
      <c r="C5" s="2191" t="s">
        <v>1001</v>
      </c>
      <c r="D5" s="2192"/>
      <c r="E5" s="2192"/>
      <c r="F5" s="2192"/>
      <c r="G5" s="2192"/>
      <c r="H5" s="2192"/>
      <c r="I5" s="2192"/>
      <c r="J5" s="2192"/>
      <c r="K5" s="2192"/>
      <c r="L5" s="2192"/>
      <c r="M5" s="176"/>
      <c r="N5" s="176"/>
      <c r="O5" s="176"/>
      <c r="P5" s="176"/>
      <c r="Q5" s="176"/>
      <c r="R5" s="176"/>
      <c r="S5" s="176"/>
      <c r="T5" s="176"/>
      <c r="U5" s="176"/>
      <c r="V5" s="177"/>
      <c r="W5" s="66"/>
      <c r="X5" s="66"/>
      <c r="Y5" s="66"/>
      <c r="Z5" s="66"/>
      <c r="AA5" s="66"/>
      <c r="AB5" s="66"/>
      <c r="AC5" s="66"/>
      <c r="AD5" s="66"/>
      <c r="AE5" s="66"/>
      <c r="AF5" s="66"/>
      <c r="AG5" s="5"/>
      <c r="AH5" s="5"/>
      <c r="AI5" s="5"/>
      <c r="AJ5" s="5"/>
      <c r="AK5" s="5"/>
      <c r="AL5" s="5"/>
      <c r="AM5" s="5"/>
      <c r="AN5" s="5"/>
      <c r="AO5" s="5"/>
      <c r="AP5" s="2"/>
    </row>
    <row r="6" spans="1:42" ht="18" customHeight="1">
      <c r="A6" s="511"/>
      <c r="B6" s="7"/>
      <c r="C6" s="178"/>
      <c r="D6" s="179"/>
      <c r="E6" s="179"/>
      <c r="F6" s="179"/>
      <c r="G6" s="179"/>
      <c r="H6" s="179"/>
      <c r="I6" s="179"/>
      <c r="J6" s="179"/>
      <c r="K6" s="179"/>
      <c r="L6" s="179"/>
      <c r="M6" s="179"/>
      <c r="N6" s="179"/>
      <c r="O6" s="179"/>
      <c r="P6" s="179"/>
      <c r="Q6" s="179"/>
      <c r="R6" s="179"/>
      <c r="S6" s="179"/>
      <c r="T6" s="179"/>
      <c r="U6" s="179"/>
      <c r="V6" s="180"/>
      <c r="W6" s="66"/>
      <c r="X6" s="66"/>
      <c r="Y6" s="66"/>
      <c r="Z6" s="66"/>
      <c r="AA6" s="66"/>
      <c r="AB6" s="66"/>
      <c r="AC6" s="66"/>
      <c r="AD6" s="66"/>
      <c r="AE6" s="66"/>
      <c r="AF6" s="66"/>
      <c r="AG6" s="5"/>
      <c r="AH6" s="5"/>
      <c r="AI6" s="5"/>
      <c r="AJ6" s="5"/>
      <c r="AK6" s="5"/>
      <c r="AL6" s="5"/>
      <c r="AM6" s="5"/>
      <c r="AN6" s="5"/>
      <c r="AO6" s="5"/>
      <c r="AP6" s="2"/>
    </row>
    <row r="7" spans="1:42" ht="18" customHeight="1">
      <c r="A7" s="511"/>
      <c r="B7" s="7"/>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5"/>
      <c r="AH7" s="5"/>
      <c r="AI7" s="5"/>
      <c r="AJ7" s="5"/>
      <c r="AK7" s="5"/>
      <c r="AL7" s="5"/>
      <c r="AM7" s="5"/>
      <c r="AN7" s="5"/>
      <c r="AO7" s="5"/>
      <c r="AP7" s="2"/>
    </row>
    <row r="8" spans="1:42" ht="18" customHeight="1">
      <c r="A8" s="511"/>
      <c r="B8" s="15"/>
      <c r="C8" s="88"/>
      <c r="D8" s="90"/>
      <c r="E8" s="90"/>
      <c r="F8" s="90"/>
      <c r="G8" s="90"/>
      <c r="H8" s="90"/>
      <c r="I8" s="91"/>
      <c r="J8" s="66"/>
      <c r="K8" s="66"/>
      <c r="L8" s="66"/>
      <c r="M8" s="66"/>
      <c r="N8" s="66"/>
      <c r="O8" s="66"/>
      <c r="P8" s="66"/>
      <c r="Q8" s="66"/>
      <c r="R8" s="66"/>
      <c r="S8" s="66"/>
      <c r="T8" s="66"/>
      <c r="U8" s="66"/>
      <c r="V8" s="66"/>
      <c r="W8" s="66"/>
      <c r="X8" s="66"/>
      <c r="Y8" s="66"/>
      <c r="Z8" s="66"/>
      <c r="AA8" s="66"/>
      <c r="AB8" s="66"/>
      <c r="AC8" s="66"/>
      <c r="AD8" s="66"/>
      <c r="AE8" s="66"/>
      <c r="AF8" s="66"/>
      <c r="AG8" s="5"/>
      <c r="AH8" s="5"/>
      <c r="AI8" s="5"/>
      <c r="AJ8" s="5"/>
      <c r="AK8" s="5"/>
      <c r="AL8" s="5"/>
      <c r="AM8" s="5"/>
      <c r="AN8" s="5"/>
      <c r="AO8" s="5"/>
      <c r="AP8" s="2"/>
    </row>
    <row r="9" spans="1:42" ht="60.75" customHeight="1">
      <c r="A9" s="511"/>
      <c r="B9" s="15"/>
      <c r="C9" s="87"/>
      <c r="D9" s="87"/>
      <c r="E9" s="87"/>
      <c r="F9" s="87"/>
      <c r="G9" s="87"/>
      <c r="H9" s="87"/>
      <c r="I9" s="87"/>
      <c r="J9" s="87"/>
      <c r="K9" s="87"/>
      <c r="L9" s="66"/>
      <c r="M9" s="66"/>
      <c r="N9" s="66"/>
      <c r="O9" s="66"/>
      <c r="P9" s="66"/>
      <c r="Q9" s="66"/>
      <c r="R9" s="66"/>
      <c r="S9" s="66"/>
      <c r="T9" s="66"/>
      <c r="U9" s="66"/>
      <c r="V9" s="66"/>
      <c r="W9" s="66"/>
      <c r="X9" s="66"/>
      <c r="Y9" s="66"/>
      <c r="Z9" s="66"/>
      <c r="AA9" s="66"/>
      <c r="AB9" s="66"/>
      <c r="AC9" s="66"/>
      <c r="AD9" s="66"/>
      <c r="AE9" s="66"/>
      <c r="AF9" s="66"/>
      <c r="AG9" s="5"/>
      <c r="AH9" s="5"/>
      <c r="AI9" s="5"/>
      <c r="AJ9" s="5"/>
      <c r="AK9" s="5"/>
      <c r="AL9" s="5"/>
      <c r="AM9" s="5"/>
      <c r="AN9" s="5"/>
      <c r="AO9" s="5"/>
      <c r="AP9" s="2"/>
    </row>
    <row r="10" spans="1:42" ht="30" customHeight="1">
      <c r="A10" s="511"/>
      <c r="B10" s="15"/>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5"/>
      <c r="AH10" s="5"/>
      <c r="AI10" s="5"/>
      <c r="AJ10" s="5"/>
      <c r="AK10" s="5"/>
      <c r="AL10" s="5"/>
      <c r="AM10" s="5"/>
      <c r="AN10" s="5"/>
      <c r="AO10" s="5"/>
      <c r="AP10" s="2"/>
    </row>
    <row r="11" spans="1:42" ht="53.25" customHeight="1">
      <c r="A11" s="511"/>
      <c r="B11" s="15"/>
      <c r="C11" s="93"/>
      <c r="D11" s="94"/>
      <c r="E11" s="94"/>
      <c r="F11" s="94"/>
      <c r="G11" s="94"/>
      <c r="H11" s="94"/>
      <c r="I11" s="94"/>
      <c r="J11" s="94"/>
      <c r="K11" s="94"/>
      <c r="L11" s="66"/>
      <c r="M11" s="66"/>
      <c r="N11" s="66"/>
      <c r="O11" s="66"/>
      <c r="P11" s="66"/>
      <c r="Q11" s="66"/>
      <c r="R11" s="66"/>
      <c r="S11" s="66"/>
      <c r="T11" s="66"/>
      <c r="U11" s="66"/>
      <c r="V11" s="66"/>
      <c r="W11" s="66"/>
      <c r="X11" s="66"/>
      <c r="Y11" s="66"/>
      <c r="Z11" s="66"/>
      <c r="AA11" s="66"/>
      <c r="AB11" s="66"/>
      <c r="AC11" s="66"/>
      <c r="AD11" s="66"/>
      <c r="AE11" s="66"/>
      <c r="AF11" s="66"/>
      <c r="AG11" s="5"/>
      <c r="AH11" s="5"/>
      <c r="AI11" s="5"/>
      <c r="AJ11" s="5"/>
      <c r="AK11" s="5"/>
      <c r="AL11" s="5"/>
      <c r="AM11" s="5"/>
      <c r="AN11" s="5"/>
      <c r="AO11" s="5"/>
      <c r="AP11" s="2"/>
    </row>
    <row r="12" spans="1:42" ht="30" customHeight="1">
      <c r="A12" s="511"/>
      <c r="B12" s="15"/>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5"/>
      <c r="AH12" s="5"/>
      <c r="AI12" s="5"/>
      <c r="AJ12" s="5"/>
      <c r="AK12" s="5"/>
      <c r="AL12" s="5"/>
      <c r="AM12" s="5"/>
      <c r="AN12" s="5"/>
      <c r="AO12" s="5"/>
      <c r="AP12" s="2"/>
    </row>
    <row r="13" spans="1:42" ht="30" customHeight="1">
      <c r="A13" s="511"/>
      <c r="B13" s="15"/>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5"/>
      <c r="AH13" s="5"/>
      <c r="AI13" s="5"/>
      <c r="AJ13" s="5"/>
      <c r="AK13" s="5"/>
      <c r="AL13" s="5"/>
      <c r="AM13" s="5"/>
      <c r="AN13" s="5"/>
      <c r="AO13" s="5"/>
      <c r="AP13" s="2"/>
    </row>
    <row r="14" spans="1:42" ht="30" customHeight="1">
      <c r="A14" s="511"/>
      <c r="B14" s="15"/>
      <c r="C14" s="129"/>
      <c r="D14" s="129"/>
      <c r="E14" s="129"/>
      <c r="F14" s="129"/>
      <c r="G14" s="129"/>
      <c r="H14" s="129"/>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5"/>
      <c r="AH14" s="5"/>
      <c r="AI14" s="5"/>
      <c r="AJ14" s="5"/>
      <c r="AK14" s="5"/>
      <c r="AL14" s="5"/>
      <c r="AM14" s="5"/>
      <c r="AN14" s="5"/>
      <c r="AO14" s="5"/>
      <c r="AP14" s="2"/>
    </row>
    <row r="15" spans="1:42" s="19" customFormat="1" ht="22.5" customHeight="1">
      <c r="A15" s="513"/>
      <c r="B15" s="24"/>
      <c r="C15" s="89"/>
      <c r="D15" s="89"/>
      <c r="E15" s="89"/>
      <c r="F15" s="89"/>
      <c r="G15" s="89"/>
      <c r="H15" s="89"/>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40"/>
      <c r="AH15" s="40"/>
      <c r="AI15" s="40"/>
      <c r="AJ15" s="40"/>
      <c r="AK15" s="40"/>
      <c r="AL15" s="40"/>
      <c r="AM15" s="40"/>
      <c r="AN15" s="40"/>
      <c r="AO15" s="40"/>
      <c r="AP15" s="18"/>
    </row>
    <row r="16" spans="1:42" ht="26.25" customHeight="1">
      <c r="A16" s="511"/>
      <c r="B16" s="15"/>
      <c r="C16" s="132"/>
      <c r="D16" s="132"/>
      <c r="E16" s="132"/>
      <c r="F16" s="132"/>
      <c r="G16" s="132"/>
      <c r="H16" s="132"/>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5"/>
      <c r="AH16" s="5"/>
      <c r="AI16" s="5"/>
      <c r="AJ16" s="5"/>
      <c r="AK16" s="5"/>
      <c r="AL16" s="5"/>
      <c r="AM16" s="5"/>
      <c r="AN16" s="5"/>
      <c r="AO16" s="5"/>
      <c r="AP16" s="2"/>
    </row>
    <row r="17" spans="1:42" ht="85.5" customHeight="1">
      <c r="A17" s="511"/>
      <c r="B17" s="15"/>
      <c r="C17" s="37"/>
      <c r="D17" s="37"/>
      <c r="E17" s="37"/>
      <c r="F17" s="37"/>
      <c r="G17" s="37"/>
      <c r="H17" s="37"/>
      <c r="I17" s="37"/>
      <c r="J17" s="37"/>
      <c r="K17" s="37"/>
      <c r="L17" s="37"/>
      <c r="M17" s="37"/>
      <c r="N17" s="37"/>
      <c r="O17" s="37"/>
      <c r="P17" s="66"/>
      <c r="Q17" s="66"/>
      <c r="R17" s="66"/>
      <c r="S17" s="66"/>
      <c r="T17" s="66"/>
      <c r="U17" s="66"/>
      <c r="V17" s="66"/>
      <c r="W17" s="66"/>
      <c r="X17" s="66"/>
      <c r="Y17" s="66"/>
      <c r="Z17" s="66"/>
      <c r="AA17" s="66"/>
      <c r="AB17" s="66"/>
      <c r="AC17" s="66"/>
      <c r="AD17" s="66"/>
      <c r="AE17" s="66"/>
      <c r="AF17" s="66"/>
      <c r="AG17" s="5"/>
      <c r="AH17" s="5"/>
      <c r="AI17" s="5"/>
      <c r="AJ17" s="5"/>
      <c r="AK17" s="5"/>
      <c r="AL17" s="5"/>
      <c r="AM17" s="5"/>
      <c r="AN17" s="5"/>
      <c r="AO17" s="5"/>
      <c r="AP17" s="2"/>
    </row>
    <row r="18" spans="1:42" ht="34.5" customHeight="1">
      <c r="A18" s="511"/>
      <c r="B18" s="15"/>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5"/>
      <c r="AH18" s="5"/>
      <c r="AI18" s="5"/>
      <c r="AJ18" s="5"/>
      <c r="AK18" s="5"/>
      <c r="AL18" s="5"/>
      <c r="AM18" s="5"/>
      <c r="AN18" s="5"/>
      <c r="AO18" s="5"/>
      <c r="AP18" s="2"/>
    </row>
    <row r="19" spans="1:42" ht="31.5" customHeight="1">
      <c r="A19" s="511"/>
      <c r="B19" s="15"/>
      <c r="C19" s="93"/>
      <c r="D19" s="94"/>
      <c r="E19" s="94"/>
      <c r="F19" s="94"/>
      <c r="G19" s="94"/>
      <c r="H19" s="94"/>
      <c r="I19" s="94"/>
      <c r="J19" s="94"/>
      <c r="K19" s="94"/>
      <c r="L19" s="66"/>
      <c r="M19" s="66"/>
      <c r="N19" s="66"/>
      <c r="O19" s="66"/>
      <c r="P19" s="66"/>
      <c r="Q19" s="66"/>
      <c r="R19" s="66"/>
      <c r="S19" s="66"/>
      <c r="T19" s="66"/>
      <c r="U19" s="66"/>
      <c r="V19" s="66"/>
      <c r="W19" s="66"/>
      <c r="X19" s="66"/>
      <c r="Y19" s="66"/>
      <c r="Z19" s="66"/>
      <c r="AA19" s="66"/>
      <c r="AB19" s="66"/>
      <c r="AC19" s="66"/>
      <c r="AD19" s="66"/>
      <c r="AE19" s="66"/>
      <c r="AF19" s="66"/>
      <c r="AG19" s="5"/>
      <c r="AH19" s="5"/>
      <c r="AI19" s="5"/>
      <c r="AJ19" s="5"/>
      <c r="AK19" s="5"/>
      <c r="AL19" s="5"/>
      <c r="AM19" s="5"/>
      <c r="AN19" s="5"/>
      <c r="AO19" s="5"/>
      <c r="AP19" s="2"/>
    </row>
    <row r="20" spans="1:42" ht="28.5" hidden="1" customHeight="1">
      <c r="A20" s="511"/>
      <c r="B20" s="15"/>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5"/>
      <c r="AH20" s="5"/>
      <c r="AI20" s="5"/>
      <c r="AJ20" s="5"/>
      <c r="AK20" s="5"/>
      <c r="AL20" s="5"/>
      <c r="AM20" s="5"/>
      <c r="AN20" s="5"/>
      <c r="AO20" s="5"/>
      <c r="AP20" s="2"/>
    </row>
    <row r="21" spans="1:42" ht="29.25" hidden="1" customHeight="1">
      <c r="A21" s="511"/>
      <c r="B21" s="15"/>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5"/>
      <c r="AH21" s="5"/>
      <c r="AI21" s="5"/>
      <c r="AJ21" s="5"/>
      <c r="AK21" s="5"/>
      <c r="AL21" s="5"/>
      <c r="AM21" s="5"/>
      <c r="AN21" s="5"/>
      <c r="AO21" s="5"/>
      <c r="AP21" s="2"/>
    </row>
    <row r="22" spans="1:42" ht="18" hidden="1" customHeight="1">
      <c r="A22" s="511"/>
      <c r="B22" s="15"/>
      <c r="C22" s="32"/>
      <c r="D22" s="32"/>
      <c r="E22" s="32"/>
      <c r="F22" s="32"/>
      <c r="G22" s="32"/>
      <c r="H22" s="32"/>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5"/>
      <c r="AH22" s="5"/>
      <c r="AI22" s="5"/>
      <c r="AJ22" s="5"/>
      <c r="AK22" s="5"/>
      <c r="AL22" s="5"/>
      <c r="AM22" s="5"/>
      <c r="AN22" s="5"/>
      <c r="AO22" s="5"/>
      <c r="AP22" s="2"/>
    </row>
    <row r="23" spans="1:42" ht="16.5" hidden="1" customHeight="1">
      <c r="A23" s="511"/>
      <c r="B23" s="15"/>
      <c r="C23" s="32"/>
      <c r="D23" s="129"/>
      <c r="E23" s="129"/>
      <c r="F23" s="129"/>
      <c r="G23" s="129"/>
      <c r="H23" s="129"/>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5"/>
      <c r="AH23" s="5"/>
      <c r="AI23" s="5"/>
      <c r="AJ23" s="5"/>
      <c r="AK23" s="5"/>
      <c r="AL23" s="5"/>
      <c r="AM23" s="5"/>
      <c r="AN23" s="5"/>
      <c r="AO23" s="5"/>
      <c r="AP23" s="2"/>
    </row>
    <row r="24" spans="1:42" s="20" customFormat="1" ht="33.75" hidden="1" customHeight="1">
      <c r="A24" s="523"/>
      <c r="B24" s="21"/>
      <c r="C24" s="33"/>
      <c r="D24" s="92"/>
      <c r="E24" s="92"/>
      <c r="F24" s="92"/>
      <c r="G24" s="150"/>
      <c r="H24" s="150"/>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5"/>
      <c r="AH24" s="5"/>
      <c r="AI24" s="5"/>
      <c r="AJ24" s="5"/>
      <c r="AK24" s="5"/>
      <c r="AL24" s="5"/>
      <c r="AM24" s="5"/>
      <c r="AN24" s="5"/>
      <c r="AO24" s="36"/>
      <c r="AP24" s="22"/>
    </row>
    <row r="25" spans="1:42" ht="33.75" hidden="1" customHeight="1">
      <c r="A25" s="511"/>
      <c r="B25" s="15"/>
      <c r="C25" s="33"/>
      <c r="D25" s="92"/>
      <c r="E25" s="92"/>
      <c r="F25" s="92"/>
      <c r="G25" s="150"/>
      <c r="H25" s="150"/>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5"/>
      <c r="AH25" s="5"/>
      <c r="AI25" s="5"/>
      <c r="AJ25" s="5"/>
      <c r="AK25" s="5"/>
      <c r="AL25" s="5"/>
      <c r="AM25" s="5"/>
      <c r="AN25" s="5"/>
      <c r="AO25" s="5"/>
      <c r="AP25" s="2"/>
    </row>
    <row r="26" spans="1:42" ht="18.75" hidden="1" customHeight="1">
      <c r="A26" s="511"/>
      <c r="B26" s="15"/>
      <c r="C26" s="37"/>
      <c r="D26" s="37"/>
      <c r="E26" s="37"/>
      <c r="F26" s="37"/>
      <c r="G26" s="37"/>
      <c r="H26" s="37"/>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5"/>
      <c r="AH26" s="5"/>
      <c r="AI26" s="5"/>
      <c r="AJ26" s="5"/>
      <c r="AK26" s="5"/>
      <c r="AL26" s="5"/>
      <c r="AM26" s="5"/>
      <c r="AN26" s="5"/>
      <c r="AO26" s="5"/>
      <c r="AP26" s="2"/>
    </row>
    <row r="27" spans="1:42" ht="39.75" hidden="1" customHeight="1">
      <c r="A27" s="511"/>
      <c r="B27" s="1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5"/>
      <c r="AH27" s="5"/>
      <c r="AI27" s="5"/>
      <c r="AJ27" s="5"/>
      <c r="AK27" s="5"/>
      <c r="AL27" s="5"/>
      <c r="AM27" s="5"/>
      <c r="AN27" s="5"/>
      <c r="AO27" s="5"/>
      <c r="AP27" s="2"/>
    </row>
    <row r="28" spans="1:42" ht="33.75" hidden="1" customHeight="1">
      <c r="A28" s="511"/>
      <c r="B28" s="15"/>
      <c r="C28" s="93"/>
      <c r="D28" s="94"/>
      <c r="E28" s="94"/>
      <c r="F28" s="94"/>
      <c r="G28" s="94"/>
      <c r="H28" s="94"/>
      <c r="I28" s="94"/>
      <c r="J28" s="94"/>
      <c r="K28" s="94"/>
      <c r="L28" s="66"/>
      <c r="M28" s="66"/>
      <c r="N28" s="66"/>
      <c r="O28" s="66"/>
      <c r="P28" s="66"/>
      <c r="Q28" s="66"/>
      <c r="R28" s="66"/>
      <c r="S28" s="66"/>
      <c r="T28" s="66"/>
      <c r="U28" s="66"/>
      <c r="V28" s="66"/>
      <c r="W28" s="66"/>
      <c r="X28" s="66"/>
      <c r="Y28" s="66"/>
      <c r="Z28" s="66"/>
      <c r="AA28" s="66"/>
      <c r="AB28" s="66"/>
      <c r="AC28" s="66"/>
      <c r="AD28" s="66"/>
      <c r="AE28" s="66"/>
      <c r="AF28" s="66"/>
      <c r="AG28" s="5"/>
      <c r="AH28" s="5"/>
      <c r="AI28" s="5"/>
      <c r="AJ28" s="5"/>
      <c r="AK28" s="5"/>
      <c r="AL28" s="5"/>
      <c r="AM28" s="5"/>
      <c r="AN28" s="5"/>
      <c r="AO28" s="5"/>
      <c r="AP28" s="2"/>
    </row>
    <row r="29" spans="1:42" ht="22.5" hidden="1" customHeight="1">
      <c r="A29" s="511"/>
      <c r="B29" s="15"/>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5"/>
      <c r="AH29" s="5"/>
      <c r="AI29" s="5"/>
      <c r="AJ29" s="5"/>
      <c r="AK29" s="5"/>
      <c r="AL29" s="5"/>
      <c r="AM29" s="5"/>
      <c r="AN29" s="5"/>
      <c r="AO29" s="5"/>
      <c r="AP29" s="2"/>
    </row>
    <row r="30" spans="1:42" ht="24" hidden="1" customHeight="1">
      <c r="A30" s="511"/>
      <c r="B30" s="15"/>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5"/>
      <c r="AH30" s="5"/>
      <c r="AI30" s="5"/>
      <c r="AJ30" s="5"/>
      <c r="AK30" s="5"/>
      <c r="AL30" s="5"/>
      <c r="AM30" s="5"/>
      <c r="AN30" s="5"/>
      <c r="AO30" s="5"/>
      <c r="AP30" s="2"/>
    </row>
    <row r="31" spans="1:42" ht="57" hidden="1" customHeight="1">
      <c r="A31" s="511"/>
      <c r="B31" s="15"/>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5"/>
      <c r="AH31" s="5"/>
      <c r="AI31" s="5"/>
      <c r="AJ31" s="5"/>
      <c r="AK31" s="5"/>
      <c r="AL31" s="5"/>
      <c r="AM31" s="5"/>
      <c r="AN31" s="5"/>
      <c r="AO31" s="5"/>
      <c r="AP31" s="2"/>
    </row>
    <row r="32" spans="1:42" ht="35.25" hidden="1" customHeight="1">
      <c r="A32" s="511"/>
      <c r="B32" s="15"/>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5"/>
      <c r="AH32" s="5"/>
      <c r="AI32" s="5"/>
      <c r="AJ32" s="5"/>
      <c r="AK32" s="5"/>
      <c r="AL32" s="5"/>
      <c r="AM32" s="5"/>
      <c r="AN32" s="5"/>
      <c r="AO32" s="5"/>
      <c r="AP32" s="2"/>
    </row>
    <row r="33" spans="1:42" ht="35.25" hidden="1" customHeight="1">
      <c r="A33" s="511"/>
      <c r="B33" s="15"/>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5"/>
      <c r="AH33" s="5"/>
      <c r="AI33" s="5"/>
      <c r="AJ33" s="5"/>
      <c r="AK33" s="5"/>
      <c r="AL33" s="5"/>
      <c r="AM33" s="5"/>
      <c r="AN33" s="5"/>
      <c r="AO33" s="5"/>
      <c r="AP33" s="2"/>
    </row>
    <row r="34" spans="1:42" ht="74.25" hidden="1" customHeight="1">
      <c r="A34" s="511"/>
      <c r="B34" s="15"/>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5"/>
      <c r="AH34" s="5"/>
      <c r="AI34" s="5"/>
      <c r="AJ34" s="5"/>
      <c r="AK34" s="5"/>
      <c r="AL34" s="5"/>
      <c r="AM34" s="5"/>
      <c r="AN34" s="5"/>
      <c r="AO34" s="5"/>
      <c r="AP34" s="2"/>
    </row>
    <row r="35" spans="1:42" s="19" customFormat="1" ht="35.25" hidden="1" customHeight="1">
      <c r="A35" s="513"/>
      <c r="B35" s="24"/>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5"/>
      <c r="AH35" s="5"/>
      <c r="AI35" s="5"/>
      <c r="AJ35" s="5"/>
      <c r="AK35" s="5"/>
      <c r="AL35" s="5"/>
      <c r="AM35" s="5"/>
      <c r="AN35" s="5"/>
      <c r="AO35" s="40"/>
      <c r="AP35" s="18"/>
    </row>
    <row r="36" spans="1:42" s="19" customFormat="1" ht="39.75" hidden="1" customHeight="1">
      <c r="A36" s="513"/>
      <c r="B36" s="24"/>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5"/>
      <c r="AH36" s="5"/>
      <c r="AI36" s="5"/>
      <c r="AJ36" s="5"/>
      <c r="AK36" s="5"/>
      <c r="AL36" s="5"/>
      <c r="AM36" s="5"/>
      <c r="AN36" s="5"/>
      <c r="AO36" s="40"/>
      <c r="AP36" s="18"/>
    </row>
    <row r="37" spans="1:42" s="19" customFormat="1" ht="39.75" hidden="1" customHeight="1">
      <c r="A37" s="513"/>
      <c r="B37" s="24"/>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5"/>
      <c r="AH37" s="5"/>
      <c r="AI37" s="5"/>
      <c r="AJ37" s="5"/>
      <c r="AK37" s="5"/>
      <c r="AL37" s="5"/>
      <c r="AM37" s="5"/>
      <c r="AN37" s="5"/>
      <c r="AO37" s="40"/>
      <c r="AP37" s="18"/>
    </row>
    <row r="38" spans="1:42" s="19" customFormat="1" ht="39.75" hidden="1" customHeight="1">
      <c r="A38" s="513"/>
      <c r="B38" s="24"/>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5"/>
      <c r="AH38" s="5"/>
      <c r="AI38" s="5"/>
      <c r="AJ38" s="5"/>
      <c r="AK38" s="5"/>
      <c r="AL38" s="5"/>
      <c r="AM38" s="5"/>
      <c r="AN38" s="5"/>
      <c r="AO38" s="40"/>
      <c r="AP38" s="18"/>
    </row>
    <row r="39" spans="1:42" s="19" customFormat="1" ht="24" hidden="1" customHeight="1">
      <c r="A39" s="513"/>
      <c r="B39" s="24"/>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5"/>
      <c r="AH39" s="5"/>
      <c r="AI39" s="5"/>
      <c r="AJ39" s="5"/>
      <c r="AK39" s="5"/>
      <c r="AL39" s="5"/>
      <c r="AM39" s="5"/>
      <c r="AN39" s="5"/>
      <c r="AO39" s="40"/>
      <c r="AP39" s="18"/>
    </row>
    <row r="40" spans="1:42" ht="39" hidden="1" customHeight="1">
      <c r="A40" s="511"/>
      <c r="B40" s="15"/>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5"/>
      <c r="AH40" s="5"/>
      <c r="AI40" s="5"/>
      <c r="AJ40" s="5"/>
      <c r="AK40" s="5"/>
      <c r="AL40" s="5"/>
      <c r="AM40" s="5"/>
      <c r="AN40" s="5"/>
      <c r="AO40" s="5"/>
      <c r="AP40" s="2"/>
    </row>
    <row r="41" spans="1:42" ht="40.5" hidden="1" customHeight="1">
      <c r="A41" s="511"/>
      <c r="B41" s="1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5"/>
      <c r="AH41" s="5"/>
      <c r="AI41" s="5"/>
      <c r="AJ41" s="5"/>
      <c r="AK41" s="5"/>
      <c r="AL41" s="5"/>
      <c r="AM41" s="5"/>
      <c r="AN41" s="5"/>
      <c r="AO41" s="5"/>
      <c r="AP41" s="2"/>
    </row>
    <row r="42" spans="1:42" ht="24.75" hidden="1" customHeight="1">
      <c r="A42" s="511"/>
      <c r="B42" s="15"/>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5"/>
      <c r="AH42" s="5"/>
      <c r="AI42" s="5"/>
      <c r="AJ42" s="5"/>
      <c r="AK42" s="5"/>
      <c r="AL42" s="5"/>
      <c r="AM42" s="5"/>
      <c r="AN42" s="5"/>
      <c r="AO42" s="5"/>
      <c r="AP42" s="2"/>
    </row>
    <row r="43" spans="1:42" ht="24.75" hidden="1" customHeight="1">
      <c r="A43" s="511"/>
      <c r="B43" s="15"/>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5"/>
      <c r="AH43" s="5"/>
      <c r="AI43" s="5"/>
      <c r="AJ43" s="5"/>
      <c r="AK43" s="5"/>
      <c r="AL43" s="5"/>
      <c r="AM43" s="5"/>
      <c r="AN43" s="5"/>
      <c r="AO43" s="5"/>
      <c r="AP43" s="2"/>
    </row>
    <row r="44" spans="1:42" ht="10.5" hidden="1" customHeight="1">
      <c r="A44" s="511"/>
      <c r="B44" s="15"/>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5"/>
      <c r="AH44" s="5"/>
      <c r="AI44" s="5"/>
      <c r="AJ44" s="5"/>
      <c r="AK44" s="5"/>
      <c r="AL44" s="5"/>
      <c r="AM44" s="5"/>
      <c r="AN44" s="5"/>
      <c r="AO44" s="5"/>
      <c r="AP44" s="2"/>
    </row>
    <row r="45" spans="1:42" s="19" customFormat="1" ht="42" hidden="1" customHeight="1">
      <c r="A45" s="513"/>
      <c r="B45" s="24"/>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5"/>
      <c r="AH45" s="5"/>
      <c r="AI45" s="5"/>
      <c r="AJ45" s="5"/>
      <c r="AK45" s="5"/>
      <c r="AL45" s="5"/>
      <c r="AM45" s="5"/>
      <c r="AN45" s="5"/>
      <c r="AO45" s="40"/>
      <c r="AP45" s="18"/>
    </row>
    <row r="46" spans="1:42" ht="28.5" hidden="1" customHeight="1">
      <c r="A46" s="511"/>
      <c r="B46" s="15"/>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5"/>
      <c r="AH46" s="5"/>
      <c r="AI46" s="5"/>
      <c r="AJ46" s="5"/>
      <c r="AK46" s="5"/>
      <c r="AL46" s="5"/>
      <c r="AM46" s="5"/>
      <c r="AN46" s="5"/>
      <c r="AO46" s="5"/>
      <c r="AP46" s="2"/>
    </row>
    <row r="47" spans="1:42" ht="27.75" hidden="1" customHeight="1">
      <c r="A47" s="511"/>
      <c r="B47" s="15"/>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5"/>
      <c r="AH47" s="5"/>
      <c r="AI47" s="5"/>
      <c r="AJ47" s="5"/>
      <c r="AK47" s="5"/>
      <c r="AL47" s="5"/>
      <c r="AM47" s="5"/>
      <c r="AN47" s="5"/>
      <c r="AO47" s="5"/>
      <c r="AP47" s="2"/>
    </row>
    <row r="48" spans="1:42" ht="35.25" hidden="1" customHeight="1">
      <c r="A48" s="511"/>
      <c r="B48" s="15"/>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5"/>
      <c r="AH48" s="5"/>
      <c r="AI48" s="5"/>
      <c r="AJ48" s="5"/>
      <c r="AK48" s="5"/>
      <c r="AL48" s="5"/>
      <c r="AM48" s="5"/>
      <c r="AN48" s="5"/>
      <c r="AO48" s="5"/>
      <c r="AP48" s="2"/>
    </row>
    <row r="49" spans="2:42" ht="39" hidden="1" customHeight="1">
      <c r="B49" s="15"/>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5"/>
      <c r="AH49" s="5"/>
      <c r="AI49" s="5"/>
      <c r="AJ49" s="5"/>
      <c r="AK49" s="5"/>
      <c r="AL49" s="5"/>
      <c r="AM49" s="5"/>
      <c r="AN49" s="5"/>
      <c r="AO49" s="5"/>
      <c r="AP49" s="2"/>
    </row>
    <row r="50" spans="2:42" ht="39" hidden="1" customHeight="1">
      <c r="B50" s="15"/>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5"/>
      <c r="AH50" s="5"/>
      <c r="AI50" s="5"/>
      <c r="AJ50" s="5"/>
      <c r="AK50" s="5"/>
      <c r="AL50" s="5"/>
      <c r="AM50" s="5"/>
      <c r="AN50" s="5"/>
      <c r="AO50" s="5"/>
      <c r="AP50" s="2"/>
    </row>
    <row r="51" spans="2:42" ht="53.25" hidden="1" customHeight="1">
      <c r="B51" s="1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5"/>
      <c r="AH51" s="5"/>
      <c r="AI51" s="5"/>
      <c r="AJ51" s="5"/>
      <c r="AK51" s="5"/>
      <c r="AL51" s="5"/>
      <c r="AM51" s="5"/>
      <c r="AN51" s="5"/>
      <c r="AO51" s="5"/>
      <c r="AP51" s="2"/>
    </row>
    <row r="52" spans="2:42" ht="15.5" hidden="1">
      <c r="B52" s="1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5"/>
      <c r="AH52" s="5"/>
      <c r="AI52" s="5"/>
      <c r="AJ52" s="5"/>
      <c r="AK52" s="5"/>
      <c r="AL52" s="5"/>
      <c r="AM52" s="5"/>
      <c r="AN52" s="5"/>
      <c r="AO52" s="5"/>
      <c r="AP52" s="2"/>
    </row>
    <row r="53" spans="2:42" ht="15.5" hidden="1">
      <c r="B53" s="1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5"/>
      <c r="AH53" s="5"/>
      <c r="AI53" s="5"/>
      <c r="AJ53" s="5"/>
      <c r="AK53" s="5"/>
      <c r="AL53" s="5"/>
      <c r="AM53" s="5"/>
      <c r="AN53" s="5"/>
      <c r="AO53" s="5"/>
      <c r="AP53" s="2"/>
    </row>
    <row r="54" spans="2:42" ht="15.5" hidden="1">
      <c r="B54" s="15"/>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5"/>
      <c r="AH54" s="5"/>
      <c r="AI54" s="5"/>
      <c r="AJ54" s="5"/>
      <c r="AK54" s="5"/>
      <c r="AL54" s="5"/>
      <c r="AM54" s="5"/>
      <c r="AN54" s="5"/>
      <c r="AO54" s="5"/>
      <c r="AP54" s="2"/>
    </row>
    <row r="55" spans="2:42" ht="15.5" hidden="1">
      <c r="B55" s="15"/>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5"/>
      <c r="AH55" s="5"/>
      <c r="AI55" s="5"/>
      <c r="AJ55" s="5"/>
      <c r="AK55" s="5"/>
      <c r="AL55" s="5"/>
      <c r="AM55" s="5"/>
      <c r="AN55" s="5"/>
      <c r="AO55" s="5"/>
      <c r="AP55" s="2"/>
    </row>
    <row r="56" spans="2:42" ht="15" hidden="1" customHeight="1">
      <c r="B56" s="15"/>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5"/>
      <c r="AH56" s="5"/>
      <c r="AI56" s="5"/>
      <c r="AJ56" s="5"/>
      <c r="AK56" s="5"/>
      <c r="AL56" s="5"/>
      <c r="AM56" s="5"/>
      <c r="AN56" s="5"/>
      <c r="AO56" s="5"/>
      <c r="AP56" s="2"/>
    </row>
    <row r="57" spans="2:42" ht="15.5" hidden="1">
      <c r="B57" s="15"/>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5"/>
      <c r="AH57" s="5"/>
      <c r="AI57" s="5"/>
      <c r="AJ57" s="5"/>
      <c r="AK57" s="5"/>
      <c r="AL57" s="5"/>
      <c r="AM57" s="5"/>
      <c r="AN57" s="5"/>
      <c r="AO57" s="5"/>
      <c r="AP57" s="2"/>
    </row>
    <row r="58" spans="2:42" ht="15.5" hidden="1">
      <c r="B58" s="15"/>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5"/>
      <c r="AH58" s="5"/>
      <c r="AI58" s="5"/>
      <c r="AJ58" s="5"/>
      <c r="AK58" s="5"/>
      <c r="AL58" s="5"/>
      <c r="AM58" s="5"/>
      <c r="AN58" s="5"/>
      <c r="AO58" s="5"/>
      <c r="AP58" s="2"/>
    </row>
    <row r="59" spans="2:42" ht="15.5" hidden="1">
      <c r="B59" s="15"/>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5"/>
      <c r="AH59" s="5"/>
      <c r="AI59" s="5"/>
      <c r="AJ59" s="5"/>
      <c r="AK59" s="5"/>
      <c r="AL59" s="5"/>
      <c r="AM59" s="5"/>
      <c r="AN59" s="5"/>
      <c r="AO59" s="5"/>
      <c r="AP59" s="2"/>
    </row>
    <row r="60" spans="2:42" ht="15.5" hidden="1">
      <c r="B60" s="1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5"/>
      <c r="AH60" s="5"/>
      <c r="AI60" s="5"/>
      <c r="AJ60" s="5"/>
      <c r="AK60" s="5"/>
      <c r="AL60" s="5"/>
      <c r="AM60" s="5"/>
      <c r="AN60" s="5"/>
      <c r="AO60" s="5"/>
      <c r="AP60" s="2"/>
    </row>
    <row r="61" spans="2:42" ht="15.5" hidden="1">
      <c r="B61" s="1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5"/>
      <c r="AH61" s="5"/>
      <c r="AI61" s="5"/>
      <c r="AJ61" s="5"/>
      <c r="AK61" s="5"/>
      <c r="AL61" s="5"/>
      <c r="AM61" s="5"/>
      <c r="AN61" s="5"/>
      <c r="AO61" s="5"/>
      <c r="AP61" s="2"/>
    </row>
    <row r="62" spans="2:42" ht="15.5" hidden="1">
      <c r="B62" s="15"/>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5"/>
      <c r="AH62" s="5"/>
      <c r="AI62" s="5"/>
      <c r="AJ62" s="5"/>
      <c r="AK62" s="5"/>
      <c r="AL62" s="5"/>
      <c r="AM62" s="5"/>
      <c r="AN62" s="5"/>
      <c r="AO62" s="5"/>
      <c r="AP62" s="2"/>
    </row>
    <row r="63" spans="2:42" ht="15.5" hidden="1">
      <c r="B63" s="15"/>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5"/>
      <c r="AH63" s="5"/>
      <c r="AI63" s="5"/>
      <c r="AJ63" s="5"/>
      <c r="AK63" s="5"/>
      <c r="AL63" s="5"/>
      <c r="AM63" s="5"/>
      <c r="AN63" s="5"/>
      <c r="AO63" s="5"/>
      <c r="AP63" s="2"/>
    </row>
    <row r="64" spans="2:42" ht="15.5" hidden="1">
      <c r="B64" s="15"/>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5"/>
      <c r="AH64" s="5"/>
      <c r="AI64" s="5"/>
      <c r="AJ64" s="5"/>
      <c r="AK64" s="5"/>
      <c r="AL64" s="5"/>
      <c r="AM64" s="5"/>
      <c r="AN64" s="5"/>
      <c r="AO64" s="5"/>
      <c r="AP64" s="2"/>
    </row>
    <row r="65" spans="2:42" ht="15.5" hidden="1">
      <c r="B65" s="15"/>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5"/>
      <c r="AH65" s="5"/>
      <c r="AI65" s="5"/>
      <c r="AJ65" s="5"/>
      <c r="AK65" s="5"/>
      <c r="AL65" s="5"/>
      <c r="AM65" s="5"/>
      <c r="AN65" s="5"/>
      <c r="AO65" s="5"/>
      <c r="AP65" s="2"/>
    </row>
    <row r="66" spans="2:42" ht="15.5" hidden="1">
      <c r="B66" s="15"/>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5"/>
      <c r="AH66" s="5"/>
      <c r="AI66" s="5"/>
      <c r="AJ66" s="5"/>
      <c r="AK66" s="5"/>
      <c r="AL66" s="5"/>
      <c r="AM66" s="5"/>
      <c r="AN66" s="5"/>
      <c r="AO66" s="5"/>
      <c r="AP66" s="2"/>
    </row>
    <row r="67" spans="2:42" ht="15.5" hidden="1">
      <c r="B67" s="1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5"/>
      <c r="AH67" s="5"/>
      <c r="AI67" s="5"/>
      <c r="AJ67" s="5"/>
      <c r="AK67" s="5"/>
      <c r="AL67" s="5"/>
      <c r="AM67" s="5"/>
      <c r="AN67" s="5"/>
      <c r="AO67" s="5"/>
      <c r="AP67" s="2"/>
    </row>
    <row r="68" spans="2:42" ht="15.5" hidden="1">
      <c r="B68" s="15"/>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5"/>
      <c r="AH68" s="5"/>
      <c r="AI68" s="5"/>
      <c r="AJ68" s="5"/>
      <c r="AK68" s="5"/>
      <c r="AL68" s="5"/>
      <c r="AM68" s="5"/>
      <c r="AN68" s="5"/>
      <c r="AO68" s="5"/>
      <c r="AP68" s="2"/>
    </row>
    <row r="69" spans="2:42" ht="15.5" hidden="1">
      <c r="B69" s="15"/>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5"/>
      <c r="AH69" s="5"/>
      <c r="AI69" s="5"/>
      <c r="AJ69" s="5"/>
      <c r="AK69" s="5"/>
      <c r="AL69" s="5"/>
      <c r="AM69" s="5"/>
      <c r="AN69" s="5"/>
      <c r="AO69" s="5"/>
      <c r="AP69" s="2"/>
    </row>
    <row r="70" spans="2:42" ht="15.5" hidden="1">
      <c r="B70" s="15"/>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5"/>
      <c r="AH70" s="5"/>
      <c r="AI70" s="5"/>
      <c r="AJ70" s="5"/>
      <c r="AK70" s="5"/>
      <c r="AL70" s="5"/>
      <c r="AM70" s="5"/>
      <c r="AN70" s="5"/>
      <c r="AO70" s="5"/>
      <c r="AP70" s="2"/>
    </row>
    <row r="71" spans="2:42" ht="15.5" hidden="1">
      <c r="B71" s="15"/>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5"/>
      <c r="AH71" s="5"/>
      <c r="AI71" s="5"/>
      <c r="AJ71" s="5"/>
      <c r="AK71" s="5"/>
      <c r="AL71" s="5"/>
      <c r="AM71" s="5"/>
      <c r="AN71" s="5"/>
      <c r="AO71" s="5"/>
      <c r="AP71" s="2"/>
    </row>
    <row r="72" spans="2:42" ht="15.5" hidden="1">
      <c r="B72" s="1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5"/>
      <c r="AH72" s="5"/>
      <c r="AI72" s="5"/>
      <c r="AJ72" s="5"/>
      <c r="AK72" s="5"/>
      <c r="AL72" s="5"/>
      <c r="AM72" s="5"/>
      <c r="AN72" s="5"/>
      <c r="AO72" s="5"/>
      <c r="AP72" s="2"/>
    </row>
    <row r="73" spans="2:42" ht="15.5" hidden="1">
      <c r="B73" s="15"/>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5"/>
      <c r="AH73" s="5"/>
      <c r="AI73" s="5"/>
      <c r="AJ73" s="5"/>
      <c r="AK73" s="5"/>
      <c r="AL73" s="5"/>
      <c r="AM73" s="5"/>
      <c r="AN73" s="5"/>
      <c r="AO73" s="5"/>
      <c r="AP73" s="2"/>
    </row>
    <row r="74" spans="2:42" ht="15.5" hidden="1">
      <c r="B74" s="1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5"/>
      <c r="AH74" s="5"/>
      <c r="AI74" s="5"/>
      <c r="AJ74" s="5"/>
      <c r="AK74" s="5"/>
      <c r="AL74" s="5"/>
      <c r="AM74" s="5"/>
      <c r="AN74" s="5"/>
      <c r="AO74" s="5"/>
      <c r="AP74" s="2"/>
    </row>
    <row r="75" spans="2:42" ht="21" hidden="1" customHeight="1">
      <c r="B75" s="1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5"/>
      <c r="AH75" s="5"/>
      <c r="AI75" s="5"/>
      <c r="AJ75" s="5"/>
      <c r="AK75" s="5"/>
      <c r="AL75" s="5"/>
      <c r="AM75" s="5"/>
      <c r="AN75" s="5"/>
      <c r="AO75" s="5"/>
      <c r="AP75" s="2"/>
    </row>
    <row r="76" spans="2:42" ht="21" hidden="1" customHeight="1">
      <c r="B76" s="1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5"/>
      <c r="AH76" s="5"/>
      <c r="AI76" s="5"/>
      <c r="AJ76" s="5"/>
      <c r="AK76" s="5"/>
      <c r="AL76" s="5"/>
      <c r="AM76" s="5"/>
      <c r="AN76" s="5"/>
      <c r="AO76" s="5"/>
      <c r="AP76" s="2"/>
    </row>
    <row r="77" spans="2:42" ht="21" hidden="1" customHeight="1">
      <c r="B77" s="1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5"/>
      <c r="AH77" s="5"/>
      <c r="AI77" s="5"/>
      <c r="AJ77" s="5"/>
      <c r="AK77" s="5"/>
      <c r="AL77" s="5"/>
      <c r="AM77" s="5"/>
      <c r="AN77" s="5"/>
      <c r="AO77" s="5"/>
      <c r="AP77" s="2"/>
    </row>
    <row r="78" spans="2:42" ht="21" hidden="1" customHeight="1">
      <c r="B78" s="1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5"/>
      <c r="AH78" s="5"/>
      <c r="AI78" s="5"/>
      <c r="AJ78" s="5"/>
      <c r="AK78" s="5"/>
      <c r="AL78" s="5"/>
      <c r="AM78" s="5"/>
      <c r="AN78" s="5"/>
      <c r="AO78" s="5"/>
      <c r="AP78" s="2"/>
    </row>
    <row r="79" spans="2:42" ht="21" hidden="1" customHeight="1">
      <c r="B79" s="1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5"/>
      <c r="AH79" s="5"/>
      <c r="AI79" s="5"/>
      <c r="AJ79" s="5"/>
      <c r="AK79" s="5"/>
      <c r="AL79" s="5"/>
      <c r="AM79" s="5"/>
      <c r="AN79" s="5"/>
      <c r="AO79" s="5"/>
      <c r="AP79" s="2"/>
    </row>
    <row r="80" spans="2:42" ht="15.5" hidden="1">
      <c r="B80" s="1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5"/>
      <c r="AH80" s="5"/>
      <c r="AI80" s="5"/>
      <c r="AJ80" s="5"/>
      <c r="AK80" s="5"/>
      <c r="AL80" s="5"/>
      <c r="AM80" s="5"/>
      <c r="AN80" s="5"/>
      <c r="AO80" s="5"/>
      <c r="AP80" s="2"/>
    </row>
    <row r="81" spans="2:41" ht="24" hidden="1" customHeight="1">
      <c r="B81" s="15"/>
      <c r="C81" s="67"/>
      <c r="D81" s="68"/>
      <c r="E81" s="68"/>
      <c r="F81" s="68"/>
      <c r="G81" s="68"/>
      <c r="H81" s="68"/>
      <c r="I81" s="68"/>
      <c r="J81" s="68"/>
      <c r="K81" s="68"/>
      <c r="L81" s="68"/>
      <c r="M81" s="68"/>
      <c r="N81" s="68"/>
      <c r="O81" s="68"/>
      <c r="P81" s="68"/>
      <c r="Q81" s="68"/>
      <c r="R81" s="68"/>
      <c r="S81" s="72"/>
      <c r="T81" s="73"/>
      <c r="U81" s="116"/>
      <c r="V81" s="116"/>
      <c r="W81" s="116"/>
      <c r="X81" s="116"/>
      <c r="Y81" s="116"/>
      <c r="Z81" s="116"/>
      <c r="AA81" s="74"/>
      <c r="AB81" s="75"/>
      <c r="AC81" s="75"/>
      <c r="AD81" s="75"/>
      <c r="AE81" s="75"/>
      <c r="AF81" s="75"/>
      <c r="AG81" s="11"/>
      <c r="AH81" s="11"/>
      <c r="AI81" s="11"/>
      <c r="AJ81" s="11"/>
      <c r="AK81" s="11"/>
      <c r="AL81" s="11"/>
      <c r="AM81" s="11"/>
      <c r="AN81" s="11"/>
      <c r="AO81" s="11"/>
    </row>
    <row r="82" spans="2:41" ht="15.5" hidden="1">
      <c r="B82" s="15"/>
      <c r="C82" s="67"/>
      <c r="D82" s="68"/>
      <c r="E82" s="68"/>
      <c r="F82" s="68"/>
      <c r="G82" s="68"/>
      <c r="H82" s="68"/>
      <c r="I82" s="68"/>
      <c r="J82" s="68"/>
      <c r="K82" s="68"/>
      <c r="L82" s="68"/>
      <c r="M82" s="68"/>
      <c r="N82" s="68"/>
      <c r="O82" s="68"/>
      <c r="P82" s="68"/>
      <c r="Q82" s="68"/>
      <c r="R82" s="68"/>
      <c r="S82" s="72"/>
      <c r="T82" s="115"/>
      <c r="U82" s="66"/>
      <c r="V82" s="66"/>
      <c r="W82" s="66"/>
      <c r="X82" s="66"/>
      <c r="Y82" s="66"/>
      <c r="Z82" s="66"/>
      <c r="AA82" s="76"/>
    </row>
    <row r="83" spans="2:41" ht="15.5" hidden="1">
      <c r="B83" s="15"/>
      <c r="C83" s="67"/>
      <c r="D83" s="68"/>
      <c r="E83" s="68"/>
      <c r="F83" s="68"/>
      <c r="G83" s="68"/>
      <c r="H83" s="68"/>
      <c r="I83" s="68"/>
      <c r="J83" s="68"/>
      <c r="K83" s="68"/>
      <c r="L83" s="68"/>
      <c r="M83" s="68"/>
      <c r="N83" s="68"/>
      <c r="O83" s="68"/>
      <c r="P83" s="68"/>
      <c r="Q83" s="68"/>
      <c r="R83" s="68"/>
      <c r="S83" s="72"/>
      <c r="T83" s="115"/>
      <c r="U83" s="66"/>
      <c r="V83" s="66"/>
      <c r="W83" s="66"/>
      <c r="X83" s="66"/>
      <c r="Y83" s="66"/>
      <c r="Z83" s="66"/>
      <c r="AA83" s="76"/>
    </row>
    <row r="84" spans="2:41" ht="15.5" hidden="1">
      <c r="B84" s="15"/>
      <c r="C84" s="67"/>
      <c r="D84" s="68"/>
      <c r="E84" s="68"/>
      <c r="F84" s="68"/>
      <c r="G84" s="68"/>
      <c r="H84" s="68"/>
      <c r="I84" s="68"/>
      <c r="J84" s="68"/>
      <c r="K84" s="68"/>
      <c r="L84" s="68"/>
      <c r="M84" s="68"/>
      <c r="N84" s="68"/>
      <c r="O84" s="68"/>
      <c r="P84" s="68"/>
      <c r="Q84" s="68"/>
      <c r="R84" s="68"/>
      <c r="S84" s="72"/>
      <c r="T84" s="115"/>
      <c r="U84" s="66"/>
      <c r="V84" s="66"/>
      <c r="W84" s="66"/>
      <c r="X84" s="66"/>
      <c r="Y84" s="66"/>
      <c r="Z84" s="66"/>
      <c r="AA84" s="76"/>
    </row>
    <row r="85" spans="2:41" ht="15.5" hidden="1">
      <c r="B85" s="15"/>
      <c r="C85" s="67"/>
      <c r="D85" s="68"/>
      <c r="E85" s="68"/>
      <c r="F85" s="68"/>
      <c r="G85" s="68"/>
      <c r="H85" s="68"/>
      <c r="I85" s="68"/>
      <c r="J85" s="68"/>
      <c r="K85" s="68"/>
      <c r="L85" s="68"/>
      <c r="M85" s="68"/>
      <c r="N85" s="68"/>
      <c r="O85" s="68"/>
      <c r="P85" s="68"/>
      <c r="Q85" s="68"/>
      <c r="R85" s="68"/>
      <c r="S85" s="72"/>
      <c r="T85" s="115"/>
      <c r="U85" s="66"/>
      <c r="V85" s="66"/>
      <c r="W85" s="66"/>
      <c r="X85" s="66"/>
      <c r="Y85" s="66"/>
      <c r="Z85" s="66"/>
      <c r="AA85" s="76"/>
    </row>
    <row r="86" spans="2:41" ht="15.5" hidden="1">
      <c r="B86" s="15"/>
      <c r="C86" s="67"/>
      <c r="D86" s="68"/>
      <c r="E86" s="68"/>
      <c r="F86" s="68"/>
      <c r="G86" s="68"/>
      <c r="H86" s="68"/>
      <c r="I86" s="68"/>
      <c r="J86" s="68"/>
      <c r="K86" s="68"/>
      <c r="L86" s="68"/>
      <c r="M86" s="68"/>
      <c r="N86" s="68"/>
      <c r="O86" s="68"/>
      <c r="P86" s="68"/>
      <c r="Q86" s="68"/>
      <c r="R86" s="68"/>
      <c r="S86" s="72"/>
      <c r="T86" s="115"/>
      <c r="U86" s="66"/>
      <c r="V86" s="66"/>
      <c r="W86" s="66"/>
      <c r="X86" s="66"/>
      <c r="Y86" s="66"/>
      <c r="Z86" s="66"/>
      <c r="AA86" s="76"/>
    </row>
    <row r="87" spans="2:41" ht="15.5" hidden="1">
      <c r="B87" s="15"/>
      <c r="C87" s="67"/>
      <c r="D87" s="68"/>
      <c r="E87" s="68"/>
      <c r="F87" s="68"/>
      <c r="G87" s="68"/>
      <c r="H87" s="68"/>
      <c r="I87" s="68"/>
      <c r="J87" s="68"/>
      <c r="K87" s="68"/>
      <c r="L87" s="68"/>
      <c r="M87" s="68"/>
      <c r="N87" s="68"/>
      <c r="O87" s="68"/>
      <c r="P87" s="68"/>
      <c r="Q87" s="68"/>
      <c r="R87" s="68"/>
      <c r="S87" s="72"/>
      <c r="T87" s="115"/>
      <c r="U87" s="66"/>
      <c r="V87" s="66"/>
      <c r="W87" s="66"/>
      <c r="X87" s="66"/>
      <c r="Y87" s="66"/>
      <c r="Z87" s="66"/>
      <c r="AA87" s="76"/>
    </row>
    <row r="88" spans="2:41" ht="15.5" hidden="1">
      <c r="B88" s="15"/>
      <c r="C88" s="67"/>
      <c r="D88" s="68"/>
      <c r="E88" s="68"/>
      <c r="F88" s="68"/>
      <c r="G88" s="68"/>
      <c r="H88" s="68"/>
      <c r="I88" s="68"/>
      <c r="J88" s="68"/>
      <c r="K88" s="68"/>
      <c r="L88" s="68"/>
      <c r="M88" s="68"/>
      <c r="N88" s="68"/>
      <c r="O88" s="68"/>
      <c r="P88" s="68"/>
      <c r="Q88" s="68"/>
      <c r="R88" s="68"/>
      <c r="S88" s="72"/>
      <c r="T88" s="115"/>
      <c r="U88" s="66"/>
      <c r="V88" s="66"/>
      <c r="W88" s="66"/>
      <c r="X88" s="66"/>
      <c r="Y88" s="66"/>
      <c r="Z88" s="66"/>
      <c r="AA88" s="76"/>
    </row>
    <row r="89" spans="2:41" ht="15.5" hidden="1">
      <c r="B89" s="15"/>
      <c r="C89" s="67"/>
      <c r="D89" s="68"/>
      <c r="E89" s="68"/>
      <c r="F89" s="68"/>
      <c r="G89" s="68"/>
      <c r="H89" s="68"/>
      <c r="I89" s="68"/>
      <c r="J89" s="68"/>
      <c r="K89" s="68"/>
      <c r="L89" s="68"/>
      <c r="M89" s="68"/>
      <c r="N89" s="68"/>
      <c r="O89" s="68"/>
      <c r="P89" s="68"/>
      <c r="Q89" s="68"/>
      <c r="R89" s="68"/>
      <c r="S89" s="72"/>
      <c r="T89" s="115"/>
      <c r="U89" s="66"/>
      <c r="V89" s="66"/>
      <c r="W89" s="66"/>
      <c r="X89" s="66"/>
      <c r="Y89" s="66"/>
      <c r="Z89" s="66"/>
      <c r="AA89" s="76"/>
    </row>
    <row r="90" spans="2:41" ht="15.5" hidden="1">
      <c r="B90" s="15"/>
      <c r="C90" s="67"/>
      <c r="D90" s="68"/>
      <c r="E90" s="68"/>
      <c r="F90" s="68"/>
      <c r="G90" s="68"/>
      <c r="H90" s="68"/>
      <c r="I90" s="68"/>
      <c r="J90" s="68"/>
      <c r="K90" s="68"/>
      <c r="L90" s="68"/>
      <c r="M90" s="68"/>
      <c r="N90" s="68"/>
      <c r="O90" s="68"/>
      <c r="P90" s="68"/>
      <c r="Q90" s="68"/>
      <c r="R90" s="68"/>
      <c r="S90" s="72"/>
      <c r="T90" s="115"/>
      <c r="U90" s="66"/>
      <c r="V90" s="66"/>
      <c r="W90" s="66"/>
      <c r="X90" s="66"/>
      <c r="Y90" s="66"/>
      <c r="Z90" s="66"/>
      <c r="AA90" s="76"/>
    </row>
    <row r="91" spans="2:41" ht="15.5" hidden="1">
      <c r="B91" s="15"/>
      <c r="C91" s="67"/>
      <c r="D91" s="68"/>
      <c r="E91" s="68"/>
      <c r="F91" s="68"/>
      <c r="G91" s="68"/>
      <c r="H91" s="68"/>
      <c r="I91" s="68"/>
      <c r="J91" s="68"/>
      <c r="K91" s="68"/>
      <c r="L91" s="68"/>
      <c r="M91" s="68"/>
      <c r="N91" s="68"/>
      <c r="O91" s="68"/>
      <c r="P91" s="68"/>
      <c r="Q91" s="68"/>
      <c r="R91" s="68"/>
      <c r="S91" s="72"/>
      <c r="T91" s="115"/>
      <c r="U91" s="66"/>
      <c r="V91" s="66"/>
      <c r="W91" s="66"/>
      <c r="X91" s="66"/>
      <c r="Y91" s="66"/>
      <c r="Z91" s="66"/>
      <c r="AA91" s="76"/>
    </row>
    <row r="92" spans="2:41" ht="15.5" hidden="1">
      <c r="B92" s="15"/>
      <c r="C92" s="67"/>
      <c r="D92" s="68"/>
      <c r="E92" s="68"/>
      <c r="F92" s="68"/>
      <c r="G92" s="68"/>
      <c r="H92" s="68"/>
      <c r="I92" s="68"/>
      <c r="J92" s="68"/>
      <c r="K92" s="68"/>
      <c r="L92" s="68"/>
      <c r="M92" s="68"/>
      <c r="N92" s="68"/>
      <c r="O92" s="68"/>
      <c r="P92" s="68"/>
      <c r="Q92" s="68"/>
      <c r="R92" s="68"/>
      <c r="S92" s="72"/>
      <c r="T92" s="115"/>
      <c r="U92" s="66"/>
      <c r="V92" s="66"/>
      <c r="W92" s="66"/>
      <c r="X92" s="66"/>
      <c r="Y92" s="66"/>
      <c r="Z92" s="66"/>
      <c r="AA92" s="76"/>
    </row>
    <row r="93" spans="2:41" ht="15.5" hidden="1">
      <c r="B93" s="15"/>
      <c r="C93" s="67"/>
      <c r="D93" s="68"/>
      <c r="E93" s="68"/>
      <c r="F93" s="68"/>
      <c r="G93" s="68"/>
      <c r="H93" s="68"/>
      <c r="I93" s="68"/>
      <c r="J93" s="68"/>
      <c r="K93" s="68"/>
      <c r="L93" s="68"/>
      <c r="M93" s="68"/>
      <c r="N93" s="68"/>
      <c r="O93" s="68"/>
      <c r="P93" s="68"/>
      <c r="Q93" s="68"/>
      <c r="R93" s="68"/>
      <c r="S93" s="72"/>
      <c r="T93" s="115"/>
      <c r="U93" s="66"/>
      <c r="V93" s="66"/>
      <c r="W93" s="66"/>
      <c r="X93" s="66"/>
      <c r="Y93" s="66"/>
      <c r="Z93" s="66"/>
      <c r="AA93" s="76"/>
    </row>
    <row r="94" spans="2:41" ht="15.5" hidden="1">
      <c r="B94" s="15"/>
      <c r="C94" s="67"/>
      <c r="D94" s="68"/>
      <c r="E94" s="68"/>
      <c r="F94" s="68"/>
      <c r="G94" s="68"/>
      <c r="H94" s="68"/>
      <c r="I94" s="68"/>
      <c r="J94" s="68"/>
      <c r="K94" s="68"/>
      <c r="L94" s="68"/>
      <c r="M94" s="68"/>
      <c r="N94" s="68"/>
      <c r="O94" s="68"/>
      <c r="P94" s="68"/>
      <c r="Q94" s="68"/>
      <c r="R94" s="68"/>
      <c r="S94" s="72"/>
      <c r="T94" s="115"/>
      <c r="U94" s="66"/>
      <c r="V94" s="66"/>
      <c r="W94" s="66"/>
      <c r="X94" s="66"/>
      <c r="Y94" s="66"/>
      <c r="Z94" s="66"/>
      <c r="AA94" s="76"/>
    </row>
    <row r="95" spans="2:41" ht="15.5" hidden="1">
      <c r="B95" s="15"/>
      <c r="C95" s="67"/>
      <c r="D95" s="68"/>
      <c r="E95" s="68"/>
      <c r="F95" s="68"/>
      <c r="G95" s="68"/>
      <c r="H95" s="68"/>
      <c r="I95" s="68"/>
      <c r="J95" s="68"/>
      <c r="K95" s="68"/>
      <c r="L95" s="68"/>
      <c r="M95" s="68"/>
      <c r="N95" s="68"/>
      <c r="O95" s="68"/>
      <c r="P95" s="68"/>
      <c r="Q95" s="68"/>
      <c r="R95" s="68"/>
      <c r="S95" s="72"/>
      <c r="T95" s="115"/>
      <c r="U95" s="66"/>
      <c r="V95" s="66"/>
      <c r="W95" s="66"/>
      <c r="X95" s="66"/>
      <c r="Y95" s="66"/>
      <c r="Z95" s="66"/>
      <c r="AA95" s="76"/>
    </row>
    <row r="96" spans="2:41" ht="15.5" hidden="1">
      <c r="B96" s="15"/>
      <c r="C96" s="67"/>
      <c r="D96" s="68"/>
      <c r="E96" s="68"/>
      <c r="F96" s="68"/>
      <c r="G96" s="68"/>
      <c r="H96" s="68"/>
      <c r="I96" s="68"/>
      <c r="J96" s="68"/>
      <c r="K96" s="68"/>
      <c r="L96" s="68"/>
      <c r="M96" s="68"/>
      <c r="N96" s="68"/>
      <c r="O96" s="68"/>
      <c r="P96" s="68"/>
      <c r="Q96" s="68"/>
      <c r="R96" s="68"/>
      <c r="S96" s="72"/>
      <c r="T96" s="115"/>
      <c r="U96" s="66"/>
      <c r="V96" s="66"/>
      <c r="W96" s="66"/>
      <c r="X96" s="66"/>
      <c r="Y96" s="66"/>
      <c r="Z96" s="66"/>
      <c r="AA96" s="76"/>
    </row>
    <row r="97" spans="2:32" ht="15.5" hidden="1">
      <c r="B97" s="15"/>
      <c r="C97" s="67"/>
      <c r="D97" s="68"/>
      <c r="E97" s="68"/>
      <c r="F97" s="68"/>
      <c r="G97" s="68"/>
      <c r="H97" s="68"/>
      <c r="I97" s="68"/>
      <c r="J97" s="68"/>
      <c r="K97" s="68"/>
      <c r="L97" s="68"/>
      <c r="M97" s="68"/>
      <c r="N97" s="68"/>
      <c r="O97" s="68"/>
      <c r="P97" s="68"/>
      <c r="Q97" s="68"/>
      <c r="R97" s="68"/>
      <c r="S97" s="72"/>
      <c r="T97" s="74"/>
      <c r="U97" s="75"/>
      <c r="V97" s="75"/>
      <c r="W97" s="75"/>
      <c r="X97" s="75"/>
      <c r="Y97" s="75"/>
      <c r="Z97" s="75"/>
    </row>
    <row r="98" spans="2:32" ht="15.5" hidden="1">
      <c r="B98" s="15"/>
      <c r="C98" s="67"/>
      <c r="D98" s="68"/>
      <c r="E98" s="68"/>
      <c r="F98" s="68"/>
      <c r="G98" s="68"/>
      <c r="H98" s="68"/>
      <c r="I98" s="68"/>
      <c r="J98" s="68"/>
      <c r="K98" s="68"/>
      <c r="L98" s="68"/>
      <c r="M98" s="68"/>
      <c r="N98" s="68"/>
      <c r="O98" s="68"/>
      <c r="P98" s="68"/>
      <c r="Q98" s="68"/>
      <c r="R98" s="68"/>
      <c r="S98" s="72"/>
      <c r="T98" s="76"/>
    </row>
    <row r="99" spans="2:32" ht="15.5" hidden="1">
      <c r="B99" s="15"/>
      <c r="C99" s="67"/>
      <c r="D99" s="68"/>
      <c r="E99" s="68"/>
      <c r="F99" s="68"/>
      <c r="G99" s="68"/>
      <c r="H99" s="68"/>
      <c r="I99" s="68"/>
      <c r="J99" s="68"/>
      <c r="K99" s="68"/>
      <c r="L99" s="68"/>
      <c r="M99" s="68"/>
      <c r="N99" s="68"/>
      <c r="O99" s="68"/>
      <c r="P99" s="68"/>
      <c r="Q99" s="68"/>
      <c r="R99" s="68"/>
      <c r="S99" s="72"/>
      <c r="T99" s="76"/>
    </row>
    <row r="100" spans="2:32" ht="15.5" hidden="1">
      <c r="B100" s="15"/>
      <c r="C100" s="67"/>
      <c r="D100" s="68"/>
      <c r="E100" s="68"/>
      <c r="F100" s="68"/>
      <c r="G100" s="68"/>
      <c r="H100" s="68"/>
      <c r="I100" s="68"/>
      <c r="J100" s="68"/>
      <c r="K100" s="68"/>
      <c r="L100" s="68"/>
      <c r="M100" s="68"/>
      <c r="N100" s="68"/>
      <c r="O100" s="68"/>
      <c r="P100" s="68"/>
      <c r="Q100" s="68"/>
      <c r="R100" s="68"/>
      <c r="S100" s="72"/>
      <c r="T100" s="76"/>
    </row>
    <row r="101" spans="2:32" ht="15.5" hidden="1">
      <c r="B101" s="15"/>
      <c r="C101" s="67"/>
      <c r="D101" s="68"/>
      <c r="E101" s="68"/>
      <c r="F101" s="68"/>
      <c r="G101" s="68"/>
      <c r="H101" s="68"/>
      <c r="I101" s="68"/>
      <c r="J101" s="68"/>
      <c r="K101" s="68"/>
      <c r="L101" s="68"/>
      <c r="M101" s="68"/>
      <c r="N101" s="68"/>
      <c r="O101" s="68"/>
      <c r="P101" s="68"/>
      <c r="Q101" s="68"/>
      <c r="R101" s="68"/>
      <c r="S101" s="72"/>
      <c r="T101" s="76"/>
    </row>
    <row r="102" spans="2:32" s="19" customFormat="1" ht="34.5" hidden="1" customHeight="1" thickBot="1">
      <c r="B102" s="24"/>
      <c r="C102" s="67"/>
      <c r="D102" s="68"/>
      <c r="E102" s="68"/>
      <c r="F102" s="68"/>
      <c r="G102" s="68"/>
      <c r="H102" s="68"/>
      <c r="I102" s="68"/>
      <c r="J102" s="68"/>
      <c r="K102" s="68"/>
      <c r="L102" s="68"/>
      <c r="M102" s="68"/>
      <c r="N102" s="68"/>
      <c r="O102" s="68"/>
      <c r="P102" s="68"/>
      <c r="Q102" s="68"/>
      <c r="R102" s="68"/>
      <c r="S102" s="72"/>
      <c r="T102" s="78"/>
      <c r="U102" s="79"/>
      <c r="V102" s="79"/>
      <c r="W102" s="79"/>
      <c r="X102" s="79"/>
      <c r="Y102" s="79"/>
      <c r="Z102" s="79"/>
      <c r="AA102" s="79"/>
      <c r="AB102" s="79"/>
      <c r="AC102" s="79"/>
      <c r="AD102" s="79"/>
      <c r="AE102" s="79"/>
      <c r="AF102" s="79"/>
    </row>
    <row r="103" spans="2:32" ht="27.75" hidden="1" customHeight="1" thickBot="1">
      <c r="B103" s="15"/>
      <c r="C103" s="67"/>
      <c r="D103" s="68"/>
      <c r="E103" s="68"/>
      <c r="F103" s="68"/>
      <c r="G103" s="68"/>
      <c r="H103" s="68"/>
      <c r="I103" s="68"/>
      <c r="J103" s="68"/>
      <c r="K103" s="68"/>
      <c r="L103" s="68"/>
      <c r="M103" s="68"/>
      <c r="N103" s="68"/>
      <c r="O103" s="68"/>
      <c r="P103" s="68"/>
      <c r="Q103" s="68"/>
      <c r="R103" s="68"/>
      <c r="S103" s="72"/>
      <c r="T103" s="70"/>
      <c r="U103" s="71"/>
      <c r="V103" s="71"/>
      <c r="W103" s="76"/>
    </row>
    <row r="104" spans="2:32" ht="23.25" hidden="1" customHeight="1" thickBot="1">
      <c r="B104" s="15"/>
      <c r="C104" s="67"/>
      <c r="D104" s="68"/>
      <c r="E104" s="68"/>
      <c r="F104" s="68"/>
      <c r="G104" s="68"/>
      <c r="H104" s="68"/>
      <c r="I104" s="68"/>
      <c r="J104" s="68"/>
      <c r="K104" s="68"/>
      <c r="L104" s="68"/>
      <c r="M104" s="68"/>
      <c r="N104" s="68"/>
      <c r="O104" s="68"/>
      <c r="P104" s="68"/>
      <c r="Q104" s="68"/>
      <c r="R104" s="68"/>
      <c r="S104" s="72"/>
      <c r="T104" s="70"/>
      <c r="U104" s="71"/>
      <c r="V104" s="71"/>
      <c r="W104" s="76"/>
    </row>
    <row r="105" spans="2:32" ht="23.25" hidden="1" customHeight="1" thickBot="1">
      <c r="B105" s="15"/>
      <c r="C105" s="67"/>
      <c r="D105" s="68"/>
      <c r="E105" s="68"/>
      <c r="F105" s="68"/>
      <c r="G105" s="68"/>
      <c r="H105" s="68"/>
      <c r="I105" s="68"/>
      <c r="J105" s="68"/>
      <c r="K105" s="68"/>
      <c r="L105" s="68"/>
      <c r="M105" s="68"/>
      <c r="N105" s="68"/>
      <c r="O105" s="68"/>
      <c r="P105" s="68"/>
      <c r="Q105" s="68"/>
      <c r="R105" s="68"/>
      <c r="S105" s="72"/>
      <c r="T105" s="70"/>
      <c r="U105" s="71"/>
      <c r="V105" s="71"/>
      <c r="W105" s="76"/>
    </row>
    <row r="106" spans="2:32" ht="23.25" hidden="1" customHeight="1" thickBot="1">
      <c r="B106" s="15"/>
      <c r="C106" s="67"/>
      <c r="D106" s="68"/>
      <c r="E106" s="68"/>
      <c r="F106" s="68"/>
      <c r="G106" s="68"/>
      <c r="H106" s="68"/>
      <c r="I106" s="68"/>
      <c r="J106" s="68"/>
      <c r="K106" s="68"/>
      <c r="L106" s="68"/>
      <c r="M106" s="68"/>
      <c r="N106" s="68"/>
      <c r="O106" s="68"/>
      <c r="P106" s="68"/>
      <c r="Q106" s="68"/>
      <c r="R106" s="68"/>
      <c r="S106" s="72"/>
      <c r="T106" s="70"/>
      <c r="U106" s="71"/>
      <c r="V106" s="71"/>
      <c r="W106" s="76"/>
    </row>
    <row r="107" spans="2:32" ht="37.5" hidden="1" customHeight="1" thickBot="1">
      <c r="B107" s="15"/>
      <c r="C107" s="67"/>
      <c r="D107" s="68"/>
      <c r="E107" s="68"/>
      <c r="F107" s="68"/>
      <c r="G107" s="68"/>
      <c r="H107" s="68"/>
      <c r="I107" s="68"/>
      <c r="J107" s="68"/>
      <c r="K107" s="68"/>
      <c r="L107" s="68"/>
      <c r="M107" s="68"/>
      <c r="N107" s="68"/>
      <c r="O107" s="68"/>
      <c r="P107" s="68"/>
      <c r="Q107" s="68"/>
      <c r="R107" s="68"/>
      <c r="S107" s="72"/>
      <c r="T107" s="70"/>
      <c r="U107" s="71"/>
      <c r="V107" s="71"/>
      <c r="W107" s="76"/>
    </row>
    <row r="108" spans="2:32" ht="37.5" hidden="1" customHeight="1" thickBot="1">
      <c r="B108" s="15"/>
      <c r="C108" s="67"/>
      <c r="D108" s="68"/>
      <c r="E108" s="68"/>
      <c r="F108" s="68"/>
      <c r="G108" s="68"/>
      <c r="H108" s="68"/>
      <c r="I108" s="68"/>
      <c r="J108" s="68"/>
      <c r="K108" s="68"/>
      <c r="L108" s="68"/>
      <c r="M108" s="68"/>
      <c r="N108" s="68"/>
      <c r="O108" s="68"/>
      <c r="P108" s="68"/>
      <c r="Q108" s="68"/>
      <c r="R108" s="68"/>
      <c r="S108" s="72"/>
      <c r="T108" s="70"/>
      <c r="U108" s="71"/>
      <c r="V108" s="71"/>
      <c r="W108" s="76"/>
    </row>
    <row r="109" spans="2:32" ht="36.75" hidden="1" customHeight="1">
      <c r="B109" s="15"/>
      <c r="C109" s="67"/>
      <c r="D109" s="68"/>
      <c r="E109" s="68"/>
      <c r="F109" s="68"/>
      <c r="G109" s="68"/>
      <c r="H109" s="68"/>
      <c r="I109" s="68"/>
      <c r="J109" s="68"/>
      <c r="K109" s="68"/>
      <c r="L109" s="68"/>
      <c r="M109" s="68"/>
      <c r="N109" s="68"/>
      <c r="O109" s="68"/>
      <c r="P109" s="68"/>
      <c r="Q109" s="68"/>
      <c r="R109" s="68"/>
      <c r="S109" s="72"/>
      <c r="T109" s="74"/>
      <c r="U109" s="75"/>
      <c r="V109" s="75"/>
    </row>
    <row r="110" spans="2:32" ht="15.5" hidden="1">
      <c r="B110" s="15"/>
      <c r="C110" s="67"/>
      <c r="D110" s="68"/>
      <c r="E110" s="68"/>
      <c r="F110" s="68"/>
      <c r="G110" s="68"/>
      <c r="H110" s="68"/>
      <c r="I110" s="68"/>
      <c r="J110" s="68"/>
      <c r="K110" s="68"/>
      <c r="L110" s="68"/>
      <c r="M110" s="68"/>
      <c r="N110" s="68"/>
      <c r="O110" s="68"/>
      <c r="P110" s="68"/>
      <c r="Q110" s="68"/>
      <c r="R110" s="68"/>
      <c r="S110" s="72"/>
      <c r="T110" s="76"/>
    </row>
    <row r="111" spans="2:32" s="19" customFormat="1" ht="33.75" hidden="1" customHeight="1">
      <c r="B111" s="24"/>
      <c r="C111" s="67"/>
      <c r="D111" s="68"/>
      <c r="E111" s="68"/>
      <c r="F111" s="68"/>
      <c r="G111" s="68"/>
      <c r="H111" s="68"/>
      <c r="I111" s="68"/>
      <c r="J111" s="68"/>
      <c r="K111" s="68"/>
      <c r="L111" s="68"/>
      <c r="M111" s="68"/>
      <c r="N111" s="68"/>
      <c r="O111" s="68"/>
      <c r="P111" s="68"/>
      <c r="Q111" s="68"/>
      <c r="R111" s="68"/>
      <c r="S111" s="72"/>
      <c r="T111" s="78"/>
      <c r="U111" s="79"/>
      <c r="V111" s="79"/>
      <c r="W111" s="79"/>
      <c r="X111" s="79"/>
      <c r="Y111" s="79"/>
      <c r="Z111" s="79"/>
      <c r="AA111" s="79"/>
      <c r="AB111" s="79"/>
      <c r="AC111" s="79"/>
      <c r="AD111" s="79"/>
      <c r="AE111" s="79"/>
      <c r="AF111" s="79"/>
    </row>
    <row r="112" spans="2:32" ht="25.5" hidden="1" customHeight="1">
      <c r="B112" s="15"/>
      <c r="C112" s="67"/>
      <c r="D112" s="68"/>
      <c r="E112" s="68"/>
      <c r="F112" s="68"/>
      <c r="G112" s="68"/>
      <c r="H112" s="68"/>
      <c r="I112" s="68"/>
      <c r="J112" s="68"/>
      <c r="K112" s="68"/>
      <c r="L112" s="68"/>
      <c r="M112" s="68"/>
      <c r="N112" s="68"/>
      <c r="O112" s="68"/>
      <c r="P112" s="68"/>
      <c r="Q112" s="68"/>
      <c r="R112" s="68"/>
      <c r="S112" s="72"/>
      <c r="T112" s="76"/>
    </row>
    <row r="113" spans="2:32" s="19" customFormat="1" ht="23.25" hidden="1" customHeight="1">
      <c r="B113" s="24"/>
      <c r="C113" s="67"/>
      <c r="D113" s="68"/>
      <c r="E113" s="68"/>
      <c r="F113" s="68"/>
      <c r="G113" s="68"/>
      <c r="H113" s="68"/>
      <c r="I113" s="68"/>
      <c r="J113" s="68"/>
      <c r="K113" s="68"/>
      <c r="L113" s="68"/>
      <c r="M113" s="68"/>
      <c r="N113" s="68"/>
      <c r="O113" s="68"/>
      <c r="P113" s="68"/>
      <c r="Q113" s="68"/>
      <c r="R113" s="68"/>
      <c r="S113" s="72"/>
      <c r="T113" s="78"/>
      <c r="U113" s="79"/>
      <c r="V113" s="79"/>
      <c r="W113" s="79"/>
      <c r="X113" s="79"/>
      <c r="Y113" s="79"/>
      <c r="Z113" s="79"/>
      <c r="AA113" s="79"/>
      <c r="AB113" s="79"/>
      <c r="AC113" s="79"/>
      <c r="AD113" s="79"/>
      <c r="AE113" s="79"/>
      <c r="AF113" s="79"/>
    </row>
    <row r="114" spans="2:32" s="19" customFormat="1" ht="23.25" hidden="1" customHeight="1">
      <c r="B114" s="24"/>
      <c r="C114" s="67"/>
      <c r="D114" s="68"/>
      <c r="E114" s="68"/>
      <c r="F114" s="68"/>
      <c r="G114" s="68"/>
      <c r="H114" s="68"/>
      <c r="I114" s="68"/>
      <c r="J114" s="68"/>
      <c r="K114" s="68"/>
      <c r="L114" s="68"/>
      <c r="M114" s="68"/>
      <c r="N114" s="68"/>
      <c r="O114" s="68"/>
      <c r="P114" s="68"/>
      <c r="Q114" s="68"/>
      <c r="R114" s="68"/>
      <c r="S114" s="72"/>
      <c r="T114" s="78"/>
      <c r="U114" s="79"/>
      <c r="V114" s="79"/>
      <c r="W114" s="79"/>
      <c r="X114" s="79"/>
      <c r="Y114" s="79"/>
      <c r="Z114" s="79"/>
      <c r="AA114" s="79"/>
      <c r="AB114" s="79"/>
      <c r="AC114" s="79"/>
      <c r="AD114" s="79"/>
      <c r="AE114" s="79"/>
      <c r="AF114" s="79"/>
    </row>
    <row r="115" spans="2:32" s="19" customFormat="1" ht="38.25" hidden="1" customHeight="1">
      <c r="B115" s="24"/>
      <c r="C115" s="67"/>
      <c r="D115" s="68"/>
      <c r="E115" s="68"/>
      <c r="F115" s="68"/>
      <c r="G115" s="68"/>
      <c r="H115" s="68"/>
      <c r="I115" s="68"/>
      <c r="J115" s="68"/>
      <c r="K115" s="68"/>
      <c r="L115" s="68"/>
      <c r="M115" s="68"/>
      <c r="N115" s="68"/>
      <c r="O115" s="68"/>
      <c r="P115" s="68"/>
      <c r="Q115" s="68"/>
      <c r="R115" s="68"/>
      <c r="S115" s="72"/>
      <c r="T115" s="78"/>
      <c r="U115" s="79"/>
      <c r="V115" s="79"/>
      <c r="W115" s="79"/>
      <c r="X115" s="79"/>
      <c r="Y115" s="79"/>
      <c r="Z115" s="79"/>
      <c r="AA115" s="79"/>
      <c r="AB115" s="79"/>
      <c r="AC115" s="79"/>
      <c r="AD115" s="79"/>
      <c r="AE115" s="79"/>
      <c r="AF115" s="79"/>
    </row>
    <row r="116" spans="2:32" s="19" customFormat="1" ht="38.25" hidden="1" customHeight="1">
      <c r="B116" s="24"/>
      <c r="C116" s="67"/>
      <c r="D116" s="68"/>
      <c r="E116" s="68"/>
      <c r="F116" s="68"/>
      <c r="G116" s="68"/>
      <c r="H116" s="68"/>
      <c r="I116" s="68"/>
      <c r="J116" s="68"/>
      <c r="K116" s="68"/>
      <c r="L116" s="68"/>
      <c r="M116" s="68"/>
      <c r="N116" s="68"/>
      <c r="O116" s="68"/>
      <c r="P116" s="68"/>
      <c r="Q116" s="68"/>
      <c r="R116" s="68"/>
      <c r="S116" s="72"/>
      <c r="T116" s="78"/>
      <c r="U116" s="79"/>
      <c r="V116" s="79"/>
      <c r="W116" s="79"/>
      <c r="X116" s="79"/>
      <c r="Y116" s="79"/>
      <c r="Z116" s="79"/>
      <c r="AA116" s="79"/>
      <c r="AB116" s="79"/>
      <c r="AC116" s="79"/>
      <c r="AD116" s="79"/>
      <c r="AE116" s="79"/>
      <c r="AF116" s="79"/>
    </row>
    <row r="117" spans="2:32" s="19" customFormat="1" ht="23.25" hidden="1" customHeight="1">
      <c r="B117" s="24"/>
      <c r="C117" s="67"/>
      <c r="D117" s="68"/>
      <c r="E117" s="68"/>
      <c r="F117" s="68"/>
      <c r="G117" s="68"/>
      <c r="H117" s="68"/>
      <c r="I117" s="68"/>
      <c r="J117" s="68"/>
      <c r="K117" s="68"/>
      <c r="L117" s="68"/>
      <c r="M117" s="68"/>
      <c r="N117" s="68"/>
      <c r="O117" s="68"/>
      <c r="P117" s="68"/>
      <c r="Q117" s="68"/>
      <c r="R117" s="68"/>
      <c r="S117" s="72"/>
      <c r="T117" s="78"/>
      <c r="U117" s="79"/>
      <c r="V117" s="79"/>
      <c r="W117" s="79"/>
      <c r="X117" s="79"/>
      <c r="Y117" s="79"/>
      <c r="Z117" s="79"/>
      <c r="AA117" s="79"/>
      <c r="AB117" s="79"/>
      <c r="AC117" s="79"/>
      <c r="AD117" s="79"/>
      <c r="AE117" s="79"/>
      <c r="AF117" s="79"/>
    </row>
    <row r="118" spans="2:32" s="19" customFormat="1" ht="38.25" hidden="1" customHeight="1">
      <c r="B118" s="24"/>
      <c r="C118" s="67"/>
      <c r="D118" s="68"/>
      <c r="E118" s="68"/>
      <c r="F118" s="68"/>
      <c r="G118" s="68"/>
      <c r="H118" s="68"/>
      <c r="I118" s="68"/>
      <c r="J118" s="68"/>
      <c r="K118" s="68"/>
      <c r="L118" s="68"/>
      <c r="M118" s="68"/>
      <c r="N118" s="68"/>
      <c r="O118" s="68"/>
      <c r="P118" s="68"/>
      <c r="Q118" s="68"/>
      <c r="R118" s="68"/>
      <c r="S118" s="72"/>
      <c r="T118" s="78"/>
      <c r="U118" s="79"/>
      <c r="V118" s="79"/>
      <c r="W118" s="79"/>
      <c r="X118" s="79"/>
      <c r="Y118" s="79"/>
      <c r="Z118" s="79"/>
      <c r="AA118" s="79"/>
      <c r="AB118" s="79"/>
      <c r="AC118" s="79"/>
      <c r="AD118" s="79"/>
      <c r="AE118" s="79"/>
      <c r="AF118" s="79"/>
    </row>
    <row r="119" spans="2:32" ht="116.25" hidden="1" customHeight="1">
      <c r="B119" s="15"/>
      <c r="C119" s="67"/>
      <c r="D119" s="68"/>
      <c r="E119" s="68"/>
      <c r="F119" s="68"/>
      <c r="G119" s="68"/>
      <c r="H119" s="68"/>
      <c r="I119" s="68"/>
      <c r="J119" s="68"/>
      <c r="K119" s="68"/>
      <c r="L119" s="68"/>
      <c r="M119" s="68"/>
      <c r="N119" s="68"/>
      <c r="O119" s="68"/>
      <c r="P119" s="68"/>
      <c r="Q119" s="68"/>
      <c r="R119" s="68"/>
      <c r="S119" s="72"/>
      <c r="T119" s="76"/>
    </row>
    <row r="120" spans="2:32" ht="15.5" hidden="1">
      <c r="B120" s="15"/>
      <c r="C120" s="67"/>
      <c r="D120" s="68"/>
      <c r="E120" s="68"/>
      <c r="F120" s="68"/>
      <c r="G120" s="68"/>
      <c r="H120" s="68"/>
      <c r="I120" s="68"/>
      <c r="J120" s="68"/>
      <c r="K120" s="68"/>
      <c r="L120" s="68"/>
      <c r="M120" s="68"/>
      <c r="N120" s="68"/>
      <c r="O120" s="68"/>
      <c r="P120" s="68"/>
      <c r="Q120" s="68"/>
      <c r="R120" s="68"/>
      <c r="S120" s="72"/>
      <c r="T120" s="76"/>
    </row>
    <row r="121" spans="2:32" ht="30" hidden="1" customHeight="1">
      <c r="B121" s="15"/>
      <c r="C121" s="67"/>
      <c r="D121" s="68"/>
      <c r="E121" s="68"/>
      <c r="F121" s="68"/>
      <c r="G121" s="68"/>
      <c r="H121" s="68"/>
      <c r="I121" s="68"/>
      <c r="J121" s="68"/>
      <c r="K121" s="68"/>
      <c r="L121" s="68"/>
      <c r="M121" s="68"/>
      <c r="N121" s="68"/>
      <c r="O121" s="68"/>
      <c r="P121" s="68"/>
      <c r="Q121" s="68"/>
      <c r="R121" s="68"/>
      <c r="S121" s="72"/>
      <c r="T121" s="76"/>
    </row>
    <row r="122" spans="2:32" ht="15.5" hidden="1">
      <c r="B122" s="15"/>
      <c r="C122" s="67"/>
      <c r="D122" s="68"/>
      <c r="E122" s="68"/>
      <c r="F122" s="68"/>
      <c r="G122" s="68"/>
      <c r="H122" s="68"/>
      <c r="I122" s="68"/>
      <c r="J122" s="68"/>
      <c r="K122" s="68"/>
      <c r="L122" s="68"/>
      <c r="M122" s="68"/>
      <c r="N122" s="68"/>
      <c r="O122" s="68"/>
      <c r="P122" s="68"/>
      <c r="Q122" s="68"/>
      <c r="R122" s="68"/>
      <c r="S122" s="72"/>
      <c r="T122" s="76"/>
    </row>
    <row r="123" spans="2:32" ht="15.5" hidden="1">
      <c r="B123" s="15"/>
      <c r="C123" s="67"/>
      <c r="D123" s="68"/>
      <c r="E123" s="68"/>
      <c r="F123" s="68"/>
      <c r="G123" s="68"/>
      <c r="H123" s="68"/>
      <c r="I123" s="68"/>
      <c r="J123" s="68"/>
      <c r="K123" s="68"/>
      <c r="L123" s="68"/>
      <c r="M123" s="68"/>
      <c r="N123" s="68"/>
      <c r="O123" s="68"/>
      <c r="P123" s="68"/>
      <c r="Q123" s="68"/>
      <c r="R123" s="68"/>
      <c r="S123" s="72"/>
      <c r="T123" s="76"/>
    </row>
    <row r="124" spans="2:32" ht="15.5" hidden="1">
      <c r="B124" s="15"/>
      <c r="C124" s="67"/>
      <c r="D124" s="68"/>
      <c r="E124" s="68"/>
      <c r="F124" s="68"/>
      <c r="G124" s="68"/>
      <c r="H124" s="68"/>
      <c r="I124" s="68"/>
      <c r="J124" s="68"/>
      <c r="K124" s="68"/>
      <c r="L124" s="68"/>
      <c r="M124" s="68"/>
      <c r="N124" s="68"/>
      <c r="O124" s="68"/>
      <c r="P124" s="68"/>
      <c r="Q124" s="68"/>
      <c r="R124" s="68"/>
      <c r="S124" s="72"/>
      <c r="T124" s="76"/>
    </row>
    <row r="125" spans="2:32" ht="15.5" hidden="1">
      <c r="B125" s="15"/>
      <c r="C125" s="80"/>
      <c r="D125" s="81"/>
      <c r="E125" s="81"/>
      <c r="F125" s="81"/>
      <c r="G125" s="81"/>
      <c r="H125" s="81"/>
      <c r="I125" s="81"/>
      <c r="J125" s="81"/>
      <c r="K125" s="81"/>
      <c r="L125" s="81"/>
      <c r="M125" s="81"/>
      <c r="N125" s="81"/>
      <c r="O125" s="81"/>
      <c r="P125" s="81"/>
      <c r="Q125" s="81"/>
      <c r="R125" s="81"/>
      <c r="S125" s="73"/>
      <c r="T125" s="76"/>
    </row>
    <row r="126" spans="2:32" ht="15.5" hidden="1">
      <c r="C126" s="75"/>
      <c r="D126" s="75"/>
      <c r="E126" s="75"/>
      <c r="F126" s="75"/>
      <c r="G126" s="75"/>
      <c r="H126" s="75"/>
      <c r="I126" s="75"/>
      <c r="J126" s="75"/>
      <c r="K126" s="75"/>
      <c r="L126" s="75"/>
      <c r="M126" s="75"/>
      <c r="N126" s="75"/>
      <c r="O126" s="75"/>
      <c r="P126" s="75"/>
      <c r="Q126" s="75"/>
      <c r="R126" s="75"/>
      <c r="S126" s="75"/>
    </row>
  </sheetData>
  <sheetProtection algorithmName="SHA-512" hashValue="UHwHE+RJNg/zdKRfqTf83UExK9FR8Opk4++MPVI1PYyxWHakDlh9Aid0eS0dcqptd9oxHf9RXzpj/DQFotbn6g==" saltValue="Ne7HIdILZUsGSJGx46Cg3w==" spinCount="100000" sheet="1" objects="1" scenarios="1" formatRows="0"/>
  <mergeCells count="2">
    <mergeCell ref="C5:L5"/>
    <mergeCell ref="C4:P4"/>
  </mergeCell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F5CE-8AD5-4434-B78D-F9E8463EB0CC}">
  <sheetPr codeName="Planilha7"/>
  <dimension ref="A1:Z73"/>
  <sheetViews>
    <sheetView showGridLines="0" topLeftCell="A52" zoomScale="60" zoomScaleNormal="60" workbookViewId="0">
      <selection activeCell="C57" sqref="C57:K57"/>
    </sheetView>
  </sheetViews>
  <sheetFormatPr defaultColWidth="0" defaultRowHeight="14.5" zeroHeight="1"/>
  <cols>
    <col min="1" max="1" width="48" style="233" customWidth="1"/>
    <col min="2" max="2" width="5.54296875" style="233" customWidth="1"/>
    <col min="3" max="3" width="48.453125" style="233" customWidth="1"/>
    <col min="4" max="4" width="27.453125" style="233" customWidth="1"/>
    <col min="5" max="5" width="37.54296875" style="233" customWidth="1"/>
    <col min="6" max="6" width="29.453125" style="233" customWidth="1"/>
    <col min="7" max="7" width="65.81640625" style="233" customWidth="1"/>
    <col min="8" max="9" width="18" style="233" customWidth="1"/>
    <col min="10" max="10" width="16.54296875" style="233" customWidth="1"/>
    <col min="11" max="12" width="18" style="233" customWidth="1"/>
    <col min="13" max="17" width="18" style="233" hidden="1" customWidth="1"/>
    <col min="18" max="16384" width="0" style="233" hidden="1"/>
  </cols>
  <sheetData>
    <row r="1" spans="1:17" ht="16">
      <c r="A1" s="502"/>
      <c r="B1" s="308"/>
    </row>
    <row r="2" spans="1:17" ht="16">
      <c r="A2" s="502"/>
      <c r="B2" s="308"/>
    </row>
    <row r="3" spans="1:17" ht="24" customHeight="1">
      <c r="A3" s="1164"/>
      <c r="B3" s="388"/>
      <c r="C3" s="2193" t="s">
        <v>1002</v>
      </c>
      <c r="D3" s="1804"/>
      <c r="E3" s="1804"/>
      <c r="F3" s="1804"/>
      <c r="G3" s="1804"/>
      <c r="H3" s="1804"/>
      <c r="I3" s="1804"/>
      <c r="J3" s="1804"/>
      <c r="K3" s="1804"/>
      <c r="L3" s="428"/>
      <c r="M3" s="429"/>
      <c r="N3" s="429"/>
      <c r="O3" s="429"/>
      <c r="P3" s="429"/>
      <c r="Q3" s="429"/>
    </row>
    <row r="4" spans="1:17" s="403" customFormat="1" ht="24" customHeight="1">
      <c r="A4" s="1157"/>
      <c r="B4" s="1158"/>
      <c r="C4" s="1159" t="s">
        <v>348</v>
      </c>
      <c r="D4" s="2214" t="s">
        <v>349</v>
      </c>
      <c r="E4" s="2214"/>
      <c r="F4" s="2214"/>
      <c r="G4" s="2214"/>
      <c r="H4" s="2214"/>
      <c r="I4" s="2214"/>
      <c r="J4" s="2214"/>
      <c r="K4" s="417"/>
      <c r="L4" s="1160"/>
      <c r="M4" s="1161"/>
      <c r="N4" s="1161"/>
      <c r="O4" s="1161"/>
      <c r="P4" s="1161"/>
      <c r="Q4" s="1161"/>
    </row>
    <row r="5" spans="1:17" s="403" customFormat="1" ht="125.25" customHeight="1">
      <c r="A5" s="1157"/>
      <c r="B5" s="1158"/>
      <c r="C5" s="773" t="s">
        <v>1003</v>
      </c>
      <c r="D5" s="2215" t="s">
        <v>1004</v>
      </c>
      <c r="E5" s="2215"/>
      <c r="F5" s="2215"/>
      <c r="G5" s="2215"/>
      <c r="H5" s="2215"/>
      <c r="I5" s="2215"/>
      <c r="J5" s="2215"/>
      <c r="K5" s="417"/>
      <c r="L5" s="1160"/>
      <c r="M5" s="1161"/>
      <c r="N5" s="1161"/>
      <c r="O5" s="1161"/>
      <c r="P5" s="1161"/>
      <c r="Q5" s="1161"/>
    </row>
    <row r="6" spans="1:17" s="403" customFormat="1" ht="75">
      <c r="A6" s="1157"/>
      <c r="B6" s="1158"/>
      <c r="C6" s="197" t="s">
        <v>1005</v>
      </c>
      <c r="D6" s="2208" t="s">
        <v>1006</v>
      </c>
      <c r="E6" s="2208"/>
      <c r="F6" s="2208"/>
      <c r="G6" s="2208"/>
      <c r="H6" s="2208"/>
      <c r="I6" s="2208"/>
      <c r="J6" s="2208"/>
      <c r="K6" s="417"/>
      <c r="L6" s="1160"/>
      <c r="M6" s="1161"/>
      <c r="N6" s="1161"/>
      <c r="O6" s="1161"/>
      <c r="P6" s="1161"/>
      <c r="Q6" s="1161"/>
    </row>
    <row r="7" spans="1:17" s="403" customFormat="1" ht="45">
      <c r="A7" s="1157"/>
      <c r="B7" s="1158"/>
      <c r="C7" s="673" t="s">
        <v>1007</v>
      </c>
      <c r="D7" s="2046" t="s">
        <v>1008</v>
      </c>
      <c r="E7" s="2046"/>
      <c r="F7" s="2046"/>
      <c r="G7" s="2046"/>
      <c r="H7" s="2046"/>
      <c r="I7" s="2046"/>
      <c r="J7" s="2046"/>
      <c r="K7" s="417"/>
      <c r="L7" s="1160"/>
      <c r="M7" s="1161"/>
      <c r="N7" s="1161"/>
      <c r="O7" s="1161"/>
      <c r="P7" s="1161"/>
      <c r="Q7" s="1161"/>
    </row>
    <row r="8" spans="1:17" s="403" customFormat="1" ht="84.75" customHeight="1">
      <c r="A8" s="1157"/>
      <c r="B8" s="1158"/>
      <c r="C8" s="674" t="s">
        <v>1009</v>
      </c>
      <c r="D8" s="2049" t="s">
        <v>1010</v>
      </c>
      <c r="E8" s="2049"/>
      <c r="F8" s="2049"/>
      <c r="G8" s="2049"/>
      <c r="H8" s="2049"/>
      <c r="I8" s="2049"/>
      <c r="J8" s="2049"/>
      <c r="K8" s="417"/>
      <c r="L8" s="1160"/>
      <c r="M8" s="1161"/>
      <c r="N8" s="1161"/>
      <c r="O8" s="1161"/>
      <c r="P8" s="1161"/>
      <c r="Q8" s="1161"/>
    </row>
    <row r="9" spans="1:17" s="403" customFormat="1" ht="99" customHeight="1">
      <c r="A9" s="1157"/>
      <c r="B9" s="1158"/>
      <c r="C9" s="197" t="s">
        <v>1011</v>
      </c>
      <c r="D9" s="2208" t="s">
        <v>1012</v>
      </c>
      <c r="E9" s="2208"/>
      <c r="F9" s="2208"/>
      <c r="G9" s="2208"/>
      <c r="H9" s="2208"/>
      <c r="I9" s="2208"/>
      <c r="J9" s="2208"/>
      <c r="K9" s="417"/>
      <c r="L9" s="1160"/>
      <c r="M9" s="1161"/>
      <c r="N9" s="1161"/>
      <c r="O9" s="1161"/>
      <c r="P9" s="1161"/>
      <c r="Q9" s="1161"/>
    </row>
    <row r="10" spans="1:17" s="403" customFormat="1" ht="23.25" customHeight="1">
      <c r="A10" s="1157"/>
      <c r="B10" s="1158"/>
      <c r="C10" s="2211"/>
      <c r="D10" s="2212"/>
      <c r="E10" s="2212"/>
      <c r="F10" s="2212"/>
      <c r="G10" s="2212"/>
      <c r="H10" s="2212"/>
      <c r="I10" s="2212"/>
      <c r="J10" s="2212"/>
      <c r="K10" s="1161"/>
      <c r="L10" s="1160"/>
      <c r="M10" s="1161"/>
      <c r="N10" s="1161"/>
      <c r="O10" s="1161"/>
      <c r="P10" s="1161"/>
      <c r="Q10" s="1161"/>
    </row>
    <row r="11" spans="1:17" s="236" customFormat="1" ht="24.75" customHeight="1">
      <c r="A11" s="1162"/>
      <c r="B11" s="455"/>
      <c r="C11" s="2193" t="s">
        <v>1013</v>
      </c>
      <c r="D11" s="1804"/>
      <c r="E11" s="1804"/>
      <c r="F11" s="1804"/>
      <c r="G11" s="1804"/>
      <c r="H11" s="1804"/>
      <c r="I11" s="1804"/>
      <c r="J11" s="1804"/>
      <c r="K11" s="1804"/>
      <c r="L11" s="679"/>
      <c r="M11" s="679"/>
      <c r="N11" s="679"/>
      <c r="O11" s="679"/>
      <c r="P11" s="679"/>
      <c r="Q11" s="679"/>
    </row>
    <row r="12" spans="1:17" s="236" customFormat="1" ht="18.75" customHeight="1">
      <c r="A12" s="1162"/>
      <c r="B12" s="455"/>
      <c r="C12" s="1159" t="s">
        <v>348</v>
      </c>
      <c r="D12" s="2216" t="s">
        <v>349</v>
      </c>
      <c r="E12" s="2216"/>
      <c r="F12" s="2216"/>
      <c r="G12" s="418"/>
      <c r="H12" s="418"/>
      <c r="I12" s="418"/>
      <c r="J12" s="418"/>
      <c r="K12" s="681"/>
      <c r="L12" s="679"/>
      <c r="M12" s="679"/>
      <c r="N12" s="679"/>
      <c r="O12" s="679"/>
      <c r="P12" s="679"/>
      <c r="Q12" s="679"/>
    </row>
    <row r="13" spans="1:17" s="236" customFormat="1" ht="119.25" customHeight="1">
      <c r="A13" s="1162"/>
      <c r="B13" s="455"/>
      <c r="C13" s="773" t="s">
        <v>1014</v>
      </c>
      <c r="D13" s="2218" t="s">
        <v>1015</v>
      </c>
      <c r="E13" s="2218"/>
      <c r="F13" s="2218"/>
      <c r="G13" s="418"/>
      <c r="H13" s="418"/>
      <c r="I13" s="418"/>
      <c r="J13" s="418"/>
      <c r="K13" s="681"/>
      <c r="L13" s="679"/>
      <c r="M13" s="679"/>
      <c r="N13" s="679"/>
      <c r="O13" s="679"/>
      <c r="P13" s="679"/>
      <c r="Q13" s="679"/>
    </row>
    <row r="14" spans="1:17" s="236" customFormat="1" ht="92.25" customHeight="1">
      <c r="A14" s="1162"/>
      <c r="B14" s="455"/>
      <c r="C14" s="197" t="s">
        <v>1016</v>
      </c>
      <c r="D14" s="2219"/>
      <c r="E14" s="2219"/>
      <c r="F14" s="2219"/>
      <c r="G14" s="418"/>
      <c r="H14" s="418"/>
      <c r="I14" s="418"/>
      <c r="J14" s="418"/>
      <c r="K14" s="681"/>
      <c r="L14" s="679"/>
      <c r="M14" s="679"/>
      <c r="N14" s="679"/>
      <c r="O14" s="679"/>
      <c r="P14" s="679"/>
      <c r="Q14" s="679"/>
    </row>
    <row r="15" spans="1:17" s="236" customFormat="1" ht="16.5" customHeight="1">
      <c r="A15" s="1162"/>
      <c r="B15" s="455"/>
      <c r="C15" s="1165"/>
      <c r="D15" s="1165"/>
      <c r="E15" s="1165"/>
      <c r="F15" s="1165"/>
      <c r="G15" s="1165"/>
      <c r="H15" s="1165"/>
      <c r="I15" s="1165"/>
      <c r="J15" s="1165"/>
      <c r="K15" s="679"/>
      <c r="L15" s="679"/>
      <c r="M15" s="679"/>
      <c r="N15" s="679"/>
      <c r="O15" s="679"/>
      <c r="P15" s="679"/>
      <c r="Q15" s="679"/>
    </row>
    <row r="16" spans="1:17" s="236" customFormat="1" ht="33" customHeight="1">
      <c r="A16" s="1162"/>
      <c r="B16" s="455"/>
      <c r="C16" s="2193" t="s">
        <v>1017</v>
      </c>
      <c r="D16" s="1804"/>
      <c r="E16" s="1165"/>
      <c r="F16" s="1165"/>
      <c r="G16" s="1165"/>
      <c r="H16" s="1165"/>
      <c r="I16" s="1165"/>
      <c r="J16" s="1165"/>
      <c r="K16" s="679"/>
      <c r="L16" s="679"/>
      <c r="M16" s="679"/>
      <c r="N16" s="679"/>
      <c r="O16" s="679"/>
      <c r="P16" s="679"/>
      <c r="Q16" s="679"/>
    </row>
    <row r="17" spans="1:17" s="236" customFormat="1" ht="25.5" customHeight="1">
      <c r="A17" s="1162"/>
      <c r="B17" s="455"/>
      <c r="C17" s="1163" t="s">
        <v>50</v>
      </c>
      <c r="D17" s="2217" t="s">
        <v>349</v>
      </c>
      <c r="E17" s="2217"/>
      <c r="F17" s="2217"/>
      <c r="G17" s="2217"/>
      <c r="H17" s="2217"/>
      <c r="I17" s="2217"/>
      <c r="J17" s="2217"/>
      <c r="K17" s="679"/>
      <c r="L17" s="679"/>
      <c r="M17" s="679"/>
      <c r="N17" s="679"/>
      <c r="O17" s="679"/>
      <c r="P17" s="679"/>
      <c r="Q17" s="679"/>
    </row>
    <row r="18" spans="1:17" s="236" customFormat="1" ht="201" customHeight="1">
      <c r="A18" s="1162"/>
      <c r="B18" s="455"/>
      <c r="C18" s="533" t="s">
        <v>1018</v>
      </c>
      <c r="D18" s="2046" t="s">
        <v>1019</v>
      </c>
      <c r="E18" s="2046"/>
      <c r="F18" s="2046"/>
      <c r="G18" s="2046"/>
      <c r="H18" s="2046"/>
      <c r="I18" s="2046"/>
      <c r="J18" s="2046"/>
      <c r="K18" s="679"/>
      <c r="L18" s="679"/>
      <c r="M18" s="679"/>
      <c r="N18" s="679"/>
      <c r="O18" s="679"/>
      <c r="P18" s="679"/>
      <c r="Q18" s="679"/>
    </row>
    <row r="19" spans="1:17" s="236" customFormat="1" ht="174" customHeight="1">
      <c r="A19" s="1162"/>
      <c r="B19" s="455"/>
      <c r="C19" s="597" t="s">
        <v>1020</v>
      </c>
      <c r="D19" s="2208" t="s">
        <v>1021</v>
      </c>
      <c r="E19" s="2208"/>
      <c r="F19" s="2208"/>
      <c r="G19" s="2208"/>
      <c r="H19" s="2208"/>
      <c r="I19" s="2208"/>
      <c r="J19" s="2208"/>
      <c r="K19" s="679"/>
      <c r="L19" s="679"/>
      <c r="M19" s="679"/>
      <c r="N19" s="679"/>
      <c r="O19" s="679"/>
      <c r="P19" s="679"/>
      <c r="Q19" s="679"/>
    </row>
    <row r="20" spans="1:17" s="236" customFormat="1" ht="22.5" customHeight="1">
      <c r="A20" s="1162"/>
      <c r="B20" s="455"/>
      <c r="C20" s="1166"/>
      <c r="D20" s="1166"/>
      <c r="E20" s="1166"/>
      <c r="F20" s="1166"/>
      <c r="G20" s="1165"/>
      <c r="H20" s="1165"/>
      <c r="I20" s="1165"/>
      <c r="J20" s="1165"/>
      <c r="K20" s="679"/>
      <c r="L20" s="679"/>
      <c r="M20" s="679"/>
      <c r="N20" s="679"/>
      <c r="O20" s="679"/>
      <c r="P20" s="679"/>
      <c r="Q20" s="679"/>
    </row>
    <row r="21" spans="1:17" ht="24" customHeight="1">
      <c r="A21" s="1164"/>
      <c r="B21" s="388"/>
      <c r="C21" s="2193" t="s">
        <v>1323</v>
      </c>
      <c r="D21" s="1804"/>
      <c r="E21" s="2193"/>
      <c r="F21" s="1804"/>
      <c r="G21" s="2193"/>
      <c r="H21" s="1804"/>
      <c r="I21" s="2193"/>
      <c r="J21" s="1804"/>
      <c r="K21" s="1333"/>
      <c r="L21" s="2206"/>
      <c r="M21" s="429"/>
      <c r="N21" s="429"/>
      <c r="O21" s="429"/>
      <c r="P21" s="429"/>
      <c r="Q21" s="429"/>
    </row>
    <row r="22" spans="1:17" ht="20.25" customHeight="1">
      <c r="A22" s="1164"/>
      <c r="B22" s="388"/>
      <c r="C22" s="1634" t="s">
        <v>1022</v>
      </c>
      <c r="D22" s="1634"/>
      <c r="E22" s="1634"/>
      <c r="F22" s="1634"/>
      <c r="G22" s="429"/>
      <c r="H22" s="429"/>
      <c r="I22" s="429"/>
      <c r="J22" s="429"/>
      <c r="K22" s="429"/>
      <c r="L22" s="2206"/>
      <c r="M22" s="429"/>
      <c r="N22" s="429"/>
      <c r="O22" s="429"/>
      <c r="P22" s="429"/>
      <c r="Q22" s="429"/>
    </row>
    <row r="23" spans="1:17" ht="20.25" customHeight="1">
      <c r="A23" s="1164"/>
      <c r="B23" s="388"/>
      <c r="C23" s="649"/>
      <c r="D23" s="1548">
        <v>2022</v>
      </c>
      <c r="E23" s="1548">
        <v>2023</v>
      </c>
      <c r="F23" s="1548">
        <v>2024</v>
      </c>
      <c r="G23" s="429"/>
      <c r="H23" s="429"/>
      <c r="I23" s="429"/>
      <c r="J23" s="429"/>
      <c r="K23" s="429"/>
      <c r="L23" s="2206"/>
      <c r="M23" s="429"/>
      <c r="N23" s="429"/>
      <c r="O23" s="429"/>
      <c r="P23" s="429"/>
      <c r="Q23" s="429"/>
    </row>
    <row r="24" spans="1:17" ht="30" customHeight="1">
      <c r="A24" s="1164"/>
      <c r="B24" s="388"/>
      <c r="C24" s="419" t="s">
        <v>1023</v>
      </c>
      <c r="D24" s="774">
        <v>4698</v>
      </c>
      <c r="E24" s="775">
        <v>6731</v>
      </c>
      <c r="F24" s="775">
        <v>4578</v>
      </c>
      <c r="G24" s="429"/>
      <c r="H24" s="429"/>
      <c r="I24" s="429"/>
      <c r="J24" s="429"/>
      <c r="K24" s="429"/>
      <c r="L24" s="2206"/>
      <c r="M24" s="429"/>
      <c r="N24" s="429"/>
      <c r="O24" s="429"/>
      <c r="P24" s="429"/>
      <c r="Q24" s="429"/>
    </row>
    <row r="25" spans="1:17" ht="32.25" customHeight="1">
      <c r="A25" s="1164"/>
      <c r="B25" s="388"/>
      <c r="C25" s="420" t="s">
        <v>1024</v>
      </c>
      <c r="D25" s="776">
        <v>117</v>
      </c>
      <c r="E25" s="777">
        <v>200</v>
      </c>
      <c r="F25" s="778">
        <v>217</v>
      </c>
      <c r="G25" s="429"/>
      <c r="H25" s="429"/>
      <c r="I25" s="429"/>
      <c r="J25" s="429"/>
      <c r="K25" s="429"/>
      <c r="L25" s="2206"/>
      <c r="M25" s="429"/>
      <c r="N25" s="429"/>
      <c r="O25" s="429"/>
      <c r="P25" s="429"/>
      <c r="Q25" s="429"/>
    </row>
    <row r="26" spans="1:17" ht="32.25" customHeight="1">
      <c r="A26" s="1164"/>
      <c r="B26" s="388"/>
      <c r="C26" s="419" t="s">
        <v>1025</v>
      </c>
      <c r="D26" s="1155">
        <v>0.6</v>
      </c>
      <c r="E26" s="1156">
        <v>0.56000000000000005</v>
      </c>
      <c r="F26" s="1156">
        <v>0.54</v>
      </c>
      <c r="G26" s="429"/>
      <c r="H26" s="429"/>
      <c r="I26" s="429"/>
      <c r="J26" s="429"/>
      <c r="K26" s="429"/>
      <c r="L26" s="2206"/>
      <c r="M26" s="429"/>
      <c r="N26" s="429"/>
      <c r="O26" s="429"/>
      <c r="P26" s="429"/>
      <c r="Q26" s="429"/>
    </row>
    <row r="27" spans="1:17" ht="32.25" customHeight="1">
      <c r="A27" s="1164"/>
      <c r="B27" s="388"/>
      <c r="C27" s="420" t="s">
        <v>1026</v>
      </c>
      <c r="D27" s="776" t="s">
        <v>61</v>
      </c>
      <c r="E27" s="778" t="s">
        <v>61</v>
      </c>
      <c r="F27" s="778">
        <v>0</v>
      </c>
      <c r="G27" s="429"/>
      <c r="H27" s="429"/>
      <c r="I27" s="429"/>
      <c r="J27" s="429"/>
      <c r="K27" s="429"/>
      <c r="L27" s="2206"/>
      <c r="M27" s="429"/>
      <c r="N27" s="429"/>
      <c r="O27" s="429"/>
      <c r="P27" s="429"/>
      <c r="Q27" s="429"/>
    </row>
    <row r="28" spans="1:17" ht="32.25" customHeight="1">
      <c r="A28" s="1164"/>
      <c r="B28" s="388"/>
      <c r="C28" s="419" t="s">
        <v>1027</v>
      </c>
      <c r="D28" s="776">
        <v>117</v>
      </c>
      <c r="E28" s="777">
        <v>200</v>
      </c>
      <c r="F28" s="778">
        <v>217</v>
      </c>
      <c r="G28" s="429"/>
      <c r="H28" s="429"/>
      <c r="I28" s="429"/>
      <c r="J28" s="429"/>
      <c r="K28" s="429"/>
      <c r="L28" s="2206"/>
      <c r="M28" s="429"/>
      <c r="N28" s="429"/>
      <c r="O28" s="429"/>
      <c r="P28" s="429"/>
      <c r="Q28" s="429"/>
    </row>
    <row r="29" spans="1:17" ht="20.25" customHeight="1">
      <c r="A29" s="1164"/>
      <c r="B29" s="388"/>
      <c r="C29" s="1642" t="s">
        <v>1028</v>
      </c>
      <c r="D29" s="1642"/>
      <c r="E29" s="1642"/>
      <c r="F29" s="1642"/>
      <c r="G29" s="429"/>
      <c r="H29" s="429"/>
      <c r="I29" s="429"/>
      <c r="J29" s="429"/>
      <c r="K29" s="429"/>
      <c r="L29" s="2207"/>
      <c r="M29" s="429"/>
      <c r="N29" s="429"/>
      <c r="O29" s="429"/>
      <c r="P29" s="429"/>
      <c r="Q29" s="429"/>
    </row>
    <row r="30" spans="1:17" ht="22.5" customHeight="1">
      <c r="A30" s="1164"/>
      <c r="B30" s="388"/>
      <c r="C30" s="421"/>
      <c r="D30" s="422"/>
      <c r="E30" s="422"/>
      <c r="F30" s="422"/>
      <c r="G30" s="429"/>
      <c r="H30" s="429"/>
      <c r="I30" s="429"/>
      <c r="J30" s="429"/>
      <c r="K30" s="429"/>
      <c r="L30" s="428"/>
      <c r="M30" s="429"/>
      <c r="N30" s="429"/>
      <c r="O30" s="429"/>
      <c r="P30" s="429"/>
      <c r="Q30" s="429"/>
    </row>
    <row r="31" spans="1:17" ht="25.5" customHeight="1">
      <c r="A31" s="1164"/>
      <c r="B31" s="388"/>
      <c r="C31" s="2205" t="s">
        <v>1324</v>
      </c>
      <c r="D31" s="1804"/>
      <c r="E31" s="2193"/>
      <c r="F31" s="1804"/>
      <c r="G31" s="1333"/>
      <c r="H31" s="429"/>
      <c r="I31" s="429"/>
      <c r="J31" s="429"/>
      <c r="K31" s="429"/>
      <c r="L31" s="428"/>
      <c r="M31" s="429"/>
      <c r="N31" s="429"/>
      <c r="O31" s="429"/>
      <c r="P31" s="429"/>
      <c r="Q31" s="429"/>
    </row>
    <row r="32" spans="1:17" ht="21" customHeight="1">
      <c r="A32" s="1164"/>
      <c r="B32" s="388"/>
      <c r="C32" s="2213" t="s">
        <v>1029</v>
      </c>
      <c r="D32" s="2213"/>
      <c r="E32" s="2213"/>
      <c r="F32" s="2213"/>
      <c r="G32" s="1167"/>
      <c r="H32" s="429"/>
      <c r="I32" s="429"/>
      <c r="J32" s="429"/>
      <c r="K32" s="429"/>
      <c r="L32" s="428"/>
      <c r="M32" s="429"/>
      <c r="N32" s="429"/>
      <c r="O32" s="429"/>
      <c r="P32" s="429"/>
      <c r="Q32" s="429"/>
    </row>
    <row r="33" spans="1:17" ht="63" customHeight="1">
      <c r="A33" s="1164"/>
      <c r="B33" s="388"/>
      <c r="C33" s="769" t="s">
        <v>1030</v>
      </c>
      <c r="D33" s="648">
        <v>2024</v>
      </c>
      <c r="E33" s="516" t="s">
        <v>349</v>
      </c>
      <c r="F33" s="648" t="s">
        <v>844</v>
      </c>
      <c r="G33" s="919"/>
      <c r="H33" s="429"/>
      <c r="I33" s="429"/>
      <c r="J33" s="429"/>
      <c r="K33" s="429"/>
      <c r="L33" s="428"/>
      <c r="M33" s="429"/>
      <c r="N33" s="429"/>
      <c r="O33" s="429"/>
      <c r="P33" s="429"/>
      <c r="Q33" s="429"/>
    </row>
    <row r="34" spans="1:17" ht="30">
      <c r="A34" s="1164"/>
      <c r="B34" s="388"/>
      <c r="C34" s="773" t="s">
        <v>1031</v>
      </c>
      <c r="D34" s="766">
        <v>13</v>
      </c>
      <c r="E34" s="2200" t="s">
        <v>1032</v>
      </c>
      <c r="F34" s="766">
        <v>15</v>
      </c>
      <c r="G34" s="919"/>
      <c r="H34" s="429"/>
      <c r="I34" s="429"/>
      <c r="J34" s="429"/>
      <c r="K34" s="429"/>
      <c r="L34" s="428"/>
      <c r="M34" s="429"/>
      <c r="N34" s="429"/>
      <c r="O34" s="429"/>
      <c r="P34" s="429"/>
      <c r="Q34" s="429"/>
    </row>
    <row r="35" spans="1:17" ht="38.25" customHeight="1">
      <c r="A35" s="1164"/>
      <c r="B35" s="388"/>
      <c r="C35" s="708" t="s">
        <v>1033</v>
      </c>
      <c r="D35" s="772">
        <v>0.06</v>
      </c>
      <c r="E35" s="2201"/>
      <c r="F35" s="579" t="s">
        <v>130</v>
      </c>
      <c r="G35" s="1168"/>
      <c r="H35" s="429"/>
      <c r="I35" s="429"/>
      <c r="J35" s="429"/>
      <c r="K35" s="429"/>
      <c r="L35" s="428"/>
      <c r="M35" s="429"/>
      <c r="N35" s="429"/>
      <c r="O35" s="429"/>
      <c r="P35" s="429"/>
      <c r="Q35" s="429"/>
    </row>
    <row r="36" spans="1:17" ht="45">
      <c r="A36" s="1164"/>
      <c r="B36" s="388"/>
      <c r="C36" s="673" t="s">
        <v>1034</v>
      </c>
      <c r="D36" s="577">
        <v>3</v>
      </c>
      <c r="E36" s="2201"/>
      <c r="F36" s="577" t="s">
        <v>130</v>
      </c>
      <c r="G36" s="919"/>
      <c r="H36" s="429"/>
      <c r="I36" s="429"/>
      <c r="J36" s="429"/>
      <c r="K36" s="429"/>
      <c r="L36" s="428"/>
      <c r="M36" s="429"/>
      <c r="N36" s="429"/>
      <c r="O36" s="429"/>
      <c r="P36" s="429"/>
      <c r="Q36" s="429"/>
    </row>
    <row r="37" spans="1:17" ht="81.75" customHeight="1">
      <c r="A37" s="1164"/>
      <c r="B37" s="388"/>
      <c r="C37" s="674" t="s">
        <v>1035</v>
      </c>
      <c r="D37" s="1313">
        <v>1</v>
      </c>
      <c r="E37" s="2201"/>
      <c r="F37" s="585" t="s">
        <v>130</v>
      </c>
      <c r="G37" s="919"/>
      <c r="H37" s="429"/>
      <c r="I37" s="429"/>
      <c r="J37" s="429"/>
      <c r="K37" s="429"/>
      <c r="L37" s="428"/>
      <c r="M37" s="429"/>
      <c r="N37" s="429"/>
      <c r="O37" s="429"/>
      <c r="P37" s="429"/>
      <c r="Q37" s="429"/>
    </row>
    <row r="38" spans="1:17" ht="63" customHeight="1">
      <c r="A38" s="1164"/>
      <c r="B38" s="388"/>
      <c r="C38" s="1169" t="s">
        <v>1036</v>
      </c>
      <c r="D38" s="768">
        <v>0</v>
      </c>
      <c r="E38" s="2202"/>
      <c r="F38" s="579" t="s">
        <v>130</v>
      </c>
      <c r="G38" s="919"/>
      <c r="H38" s="429"/>
      <c r="I38" s="429"/>
      <c r="J38" s="429"/>
      <c r="K38" s="429"/>
      <c r="L38" s="428"/>
      <c r="M38" s="429"/>
      <c r="N38" s="429"/>
      <c r="O38" s="429"/>
      <c r="P38" s="429"/>
      <c r="Q38" s="429"/>
    </row>
    <row r="39" spans="1:17" ht="35.25" customHeight="1">
      <c r="A39" s="1164"/>
      <c r="B39" s="388"/>
      <c r="C39" s="1653" t="s">
        <v>1037</v>
      </c>
      <c r="D39" s="1653"/>
      <c r="E39" s="1653"/>
      <c r="F39" s="1653"/>
      <c r="G39" s="919"/>
      <c r="H39" s="429"/>
      <c r="I39" s="429"/>
      <c r="J39" s="429"/>
      <c r="K39" s="429"/>
      <c r="L39" s="428"/>
      <c r="M39" s="429"/>
      <c r="N39" s="429"/>
      <c r="O39" s="429"/>
      <c r="P39" s="429"/>
      <c r="Q39" s="429"/>
    </row>
    <row r="40" spans="1:17" ht="22.5" customHeight="1">
      <c r="A40" s="1164"/>
      <c r="B40" s="388"/>
      <c r="C40" s="1170"/>
      <c r="D40" s="1170"/>
      <c r="E40" s="1170"/>
      <c r="F40" s="1170"/>
      <c r="G40" s="919"/>
      <c r="H40" s="429"/>
      <c r="I40" s="429"/>
      <c r="J40" s="429"/>
      <c r="K40" s="429"/>
      <c r="L40" s="428"/>
      <c r="M40" s="429"/>
      <c r="N40" s="429"/>
      <c r="O40" s="429"/>
      <c r="P40" s="429"/>
      <c r="Q40" s="429"/>
    </row>
    <row r="41" spans="1:17" ht="22.5" customHeight="1">
      <c r="A41" s="1164"/>
      <c r="B41" s="388"/>
      <c r="C41" s="2203" t="s">
        <v>1038</v>
      </c>
      <c r="D41" s="2203"/>
      <c r="E41" s="2203"/>
      <c r="F41" s="2203"/>
      <c r="G41" s="1167"/>
      <c r="H41" s="429"/>
      <c r="I41" s="429"/>
      <c r="J41" s="429"/>
      <c r="K41" s="429"/>
      <c r="L41" s="428"/>
      <c r="M41" s="429"/>
      <c r="N41" s="429"/>
      <c r="O41" s="429"/>
      <c r="P41" s="429"/>
      <c r="Q41" s="429"/>
    </row>
    <row r="42" spans="1:17" ht="45" customHeight="1">
      <c r="A42" s="1164"/>
      <c r="B42" s="388"/>
      <c r="C42" s="769" t="s">
        <v>1039</v>
      </c>
      <c r="D42" s="648">
        <v>2024</v>
      </c>
      <c r="E42" s="516" t="s">
        <v>349</v>
      </c>
      <c r="F42" s="648" t="s">
        <v>844</v>
      </c>
      <c r="G42" s="919"/>
      <c r="H42" s="429"/>
      <c r="I42" s="429"/>
      <c r="J42" s="429"/>
      <c r="K42" s="429"/>
      <c r="L42" s="428"/>
      <c r="M42" s="429"/>
      <c r="N42" s="429"/>
      <c r="O42" s="429"/>
      <c r="P42" s="429"/>
      <c r="Q42" s="429"/>
    </row>
    <row r="43" spans="1:17" ht="45">
      <c r="A43" s="1164"/>
      <c r="B43" s="388"/>
      <c r="C43" s="773" t="s">
        <v>1040</v>
      </c>
      <c r="D43" s="766">
        <v>3</v>
      </c>
      <c r="E43" s="770" t="s">
        <v>154</v>
      </c>
      <c r="F43" s="766" t="s">
        <v>130</v>
      </c>
      <c r="G43" s="919"/>
      <c r="H43" s="429"/>
      <c r="I43" s="429"/>
      <c r="J43" s="429"/>
      <c r="K43" s="429"/>
      <c r="L43" s="428"/>
      <c r="M43" s="429"/>
      <c r="N43" s="429"/>
      <c r="O43" s="429"/>
      <c r="P43" s="429"/>
      <c r="Q43" s="429"/>
    </row>
    <row r="44" spans="1:17" ht="60">
      <c r="A44" s="1164"/>
      <c r="B44" s="388"/>
      <c r="C44" s="197" t="s">
        <v>1041</v>
      </c>
      <c r="D44" s="772">
        <v>1</v>
      </c>
      <c r="E44" s="771" t="s">
        <v>154</v>
      </c>
      <c r="F44" s="772" t="s">
        <v>130</v>
      </c>
      <c r="G44" s="919"/>
      <c r="H44" s="429"/>
      <c r="I44" s="429"/>
      <c r="J44" s="429"/>
      <c r="K44" s="429"/>
      <c r="L44" s="428"/>
      <c r="M44" s="429"/>
      <c r="N44" s="429"/>
      <c r="O44" s="429"/>
      <c r="P44" s="429"/>
      <c r="Q44" s="429"/>
    </row>
    <row r="45" spans="1:17" ht="16.5" customHeight="1">
      <c r="A45" s="1164"/>
      <c r="B45" s="388"/>
      <c r="C45" s="1171"/>
      <c r="D45" s="1171"/>
      <c r="E45" s="1171"/>
      <c r="F45" s="1171"/>
      <c r="G45" s="1167"/>
      <c r="H45" s="429"/>
      <c r="I45" s="429"/>
      <c r="J45" s="429"/>
      <c r="K45" s="429"/>
      <c r="L45" s="428"/>
      <c r="M45" s="429"/>
      <c r="N45" s="429"/>
      <c r="O45" s="429"/>
      <c r="P45" s="429"/>
      <c r="Q45" s="429"/>
    </row>
    <row r="46" spans="1:17" ht="28.5" customHeight="1">
      <c r="A46" s="1164"/>
      <c r="B46" s="388"/>
      <c r="C46" s="2203" t="s">
        <v>1042</v>
      </c>
      <c r="D46" s="2203"/>
      <c r="E46" s="2203"/>
      <c r="F46" s="2203"/>
      <c r="G46" s="1167"/>
      <c r="H46" s="429"/>
      <c r="I46" s="429"/>
      <c r="J46" s="429"/>
      <c r="K46" s="429"/>
      <c r="L46" s="428"/>
      <c r="M46" s="429"/>
      <c r="N46" s="429"/>
      <c r="O46" s="429"/>
      <c r="P46" s="429"/>
      <c r="Q46" s="429"/>
    </row>
    <row r="47" spans="1:17" ht="76.5" customHeight="1">
      <c r="A47" s="1164"/>
      <c r="B47" s="388"/>
      <c r="C47" s="769" t="s">
        <v>1043</v>
      </c>
      <c r="D47" s="1548">
        <v>2024</v>
      </c>
      <c r="E47" s="516" t="s">
        <v>349</v>
      </c>
      <c r="F47" s="648" t="s">
        <v>844</v>
      </c>
      <c r="G47" s="919"/>
      <c r="H47" s="429"/>
      <c r="I47" s="429"/>
      <c r="J47" s="429"/>
      <c r="K47" s="429"/>
      <c r="L47" s="428"/>
      <c r="M47" s="429"/>
      <c r="N47" s="429"/>
      <c r="O47" s="429"/>
      <c r="P47" s="429"/>
      <c r="Q47" s="429"/>
    </row>
    <row r="48" spans="1:17" ht="88.5" customHeight="1">
      <c r="A48" s="1164"/>
      <c r="B48" s="388"/>
      <c r="C48" s="675" t="s">
        <v>1044</v>
      </c>
      <c r="D48" s="702">
        <v>60</v>
      </c>
      <c r="E48" s="2201" t="s">
        <v>1045</v>
      </c>
      <c r="F48" s="586" t="s">
        <v>130</v>
      </c>
      <c r="G48" s="429"/>
      <c r="H48" s="429"/>
      <c r="I48" s="429"/>
      <c r="J48" s="429"/>
      <c r="K48" s="429"/>
      <c r="L48" s="428"/>
      <c r="M48" s="429"/>
      <c r="N48" s="429"/>
      <c r="O48" s="429"/>
      <c r="P48" s="429"/>
      <c r="Q48" s="429"/>
    </row>
    <row r="49" spans="1:17" ht="101.25" customHeight="1">
      <c r="A49" s="1164"/>
      <c r="B49" s="388"/>
      <c r="C49" s="675" t="s">
        <v>1046</v>
      </c>
      <c r="D49" s="1549">
        <v>0.28000000000000003</v>
      </c>
      <c r="E49" s="2202"/>
      <c r="F49" s="586" t="s">
        <v>130</v>
      </c>
      <c r="G49" s="429"/>
      <c r="H49" s="429"/>
      <c r="I49" s="429"/>
      <c r="J49" s="429"/>
      <c r="K49" s="429"/>
      <c r="L49" s="428"/>
      <c r="M49" s="429"/>
      <c r="N49" s="429"/>
      <c r="O49" s="429"/>
      <c r="P49" s="429"/>
      <c r="Q49" s="429"/>
    </row>
    <row r="50" spans="1:17" ht="23.25" customHeight="1">
      <c r="A50" s="1164"/>
      <c r="B50" s="388"/>
      <c r="C50" s="421"/>
      <c r="D50" s="422"/>
      <c r="E50" s="422"/>
      <c r="F50" s="422"/>
      <c r="G50" s="429"/>
      <c r="H50" s="429"/>
      <c r="I50" s="429"/>
      <c r="J50" s="429"/>
      <c r="K50" s="429"/>
      <c r="L50" s="428"/>
      <c r="M50" s="429"/>
      <c r="N50" s="429"/>
      <c r="O50" s="429"/>
      <c r="P50" s="429"/>
      <c r="Q50" s="429"/>
    </row>
    <row r="51" spans="1:17" ht="45.75" customHeight="1">
      <c r="A51" s="502"/>
      <c r="B51" s="388"/>
      <c r="C51" s="2198" t="s">
        <v>1047</v>
      </c>
      <c r="D51" s="2199"/>
      <c r="E51" s="2199"/>
      <c r="F51" s="2199"/>
      <c r="G51" s="2199"/>
      <c r="H51" s="2199"/>
      <c r="I51" s="2199"/>
      <c r="J51" s="2199"/>
      <c r="K51" s="2204"/>
      <c r="L51" s="296"/>
      <c r="M51" s="296"/>
      <c r="N51" s="296"/>
      <c r="O51" s="296"/>
      <c r="P51" s="296"/>
      <c r="Q51" s="296"/>
    </row>
    <row r="52" spans="1:17" ht="108.75" customHeight="1">
      <c r="A52" s="502"/>
      <c r="B52" s="388"/>
      <c r="C52" s="2220" t="s">
        <v>1048</v>
      </c>
      <c r="D52" s="2221"/>
      <c r="E52" s="2221"/>
      <c r="F52" s="2221"/>
      <c r="G52" s="2221"/>
      <c r="H52" s="2221"/>
      <c r="I52" s="2221"/>
      <c r="J52" s="2222"/>
      <c r="K52" s="296"/>
      <c r="L52" s="296"/>
      <c r="M52" s="296"/>
      <c r="N52" s="296"/>
      <c r="O52" s="296"/>
      <c r="P52" s="296"/>
      <c r="Q52" s="296"/>
    </row>
    <row r="53" spans="1:17" ht="23.25" customHeight="1">
      <c r="A53" s="502"/>
      <c r="B53" s="388"/>
      <c r="C53" s="296"/>
      <c r="D53" s="296"/>
      <c r="E53" s="296"/>
      <c r="F53" s="296"/>
      <c r="G53" s="296"/>
      <c r="H53" s="296"/>
      <c r="I53" s="296"/>
      <c r="J53" s="296"/>
      <c r="K53" s="296"/>
      <c r="L53" s="296"/>
      <c r="M53" s="296"/>
      <c r="N53" s="296"/>
      <c r="O53" s="296"/>
      <c r="P53" s="296"/>
      <c r="Q53" s="296"/>
    </row>
    <row r="54" spans="1:17" ht="24" customHeight="1">
      <c r="A54" s="502"/>
      <c r="B54" s="388"/>
      <c r="C54" s="2198" t="s">
        <v>1049</v>
      </c>
      <c r="D54" s="2199"/>
      <c r="E54" s="2199"/>
      <c r="F54" s="2199"/>
      <c r="G54" s="2199"/>
      <c r="H54" s="2199"/>
      <c r="I54" s="2199"/>
      <c r="J54" s="2199"/>
      <c r="K54" s="2199"/>
      <c r="L54" s="2239"/>
      <c r="M54" s="2199"/>
      <c r="N54" s="2199"/>
      <c r="O54" s="2199"/>
      <c r="P54" s="2199"/>
      <c r="Q54" s="2199"/>
    </row>
    <row r="55" spans="1:17" ht="224.25" customHeight="1">
      <c r="A55" s="502"/>
      <c r="B55" s="388"/>
      <c r="C55" s="2223" t="s">
        <v>1050</v>
      </c>
      <c r="D55" s="2224"/>
      <c r="E55" s="2224"/>
      <c r="F55" s="2224"/>
      <c r="G55" s="2224"/>
      <c r="H55" s="2224"/>
      <c r="I55" s="2224"/>
      <c r="J55" s="2225"/>
      <c r="K55" s="1172"/>
      <c r="L55" s="1172"/>
      <c r="M55" s="1172"/>
      <c r="N55" s="1172"/>
      <c r="O55" s="1172"/>
      <c r="P55" s="1172"/>
      <c r="Q55" s="1172"/>
    </row>
    <row r="56" spans="1:17" ht="23.25" customHeight="1">
      <c r="A56" s="502"/>
      <c r="B56" s="304"/>
      <c r="C56" s="2210"/>
      <c r="D56" s="2210"/>
      <c r="E56" s="2210"/>
      <c r="F56" s="2210"/>
      <c r="G56" s="296"/>
      <c r="H56" s="296"/>
      <c r="I56" s="296"/>
      <c r="J56" s="296"/>
      <c r="K56" s="296"/>
      <c r="L56" s="296"/>
      <c r="M56" s="296"/>
      <c r="N56" s="296"/>
      <c r="O56" s="296"/>
      <c r="P56" s="296"/>
      <c r="Q56" s="296"/>
    </row>
    <row r="57" spans="1:17" ht="24" customHeight="1">
      <c r="A57" s="502"/>
      <c r="B57" s="304"/>
      <c r="C57" s="2198" t="s">
        <v>1051</v>
      </c>
      <c r="D57" s="2199"/>
      <c r="E57" s="2199"/>
      <c r="F57" s="2199"/>
      <c r="G57" s="2199"/>
      <c r="H57" s="2199"/>
      <c r="I57" s="2199"/>
      <c r="J57" s="2199"/>
      <c r="K57" s="2199"/>
      <c r="L57" s="1759"/>
      <c r="M57" s="2209"/>
      <c r="N57" s="2209"/>
      <c r="O57" s="2209"/>
      <c r="P57" s="2209"/>
      <c r="Q57" s="2209"/>
    </row>
    <row r="58" spans="1:17" ht="20.25" customHeight="1">
      <c r="A58" s="502"/>
      <c r="B58" s="304"/>
      <c r="C58" s="2197" t="s">
        <v>1052</v>
      </c>
      <c r="D58" s="2197"/>
      <c r="E58" s="2197"/>
      <c r="F58" s="2197"/>
      <c r="G58" s="296"/>
      <c r="H58" s="296"/>
      <c r="I58" s="296"/>
      <c r="J58" s="296"/>
      <c r="K58" s="296"/>
      <c r="L58" s="296"/>
      <c r="M58" s="296"/>
      <c r="N58" s="296"/>
      <c r="O58" s="296"/>
      <c r="P58" s="296"/>
      <c r="Q58" s="296"/>
    </row>
    <row r="59" spans="1:17" s="251" customFormat="1" ht="16.5" customHeight="1">
      <c r="A59" s="507"/>
      <c r="B59" s="423"/>
      <c r="C59" s="648"/>
      <c r="D59" s="648">
        <v>2022</v>
      </c>
      <c r="E59" s="648">
        <v>2023</v>
      </c>
      <c r="F59" s="648">
        <v>2024</v>
      </c>
      <c r="G59" s="424"/>
      <c r="H59" s="425"/>
      <c r="I59" s="425"/>
      <c r="J59" s="425"/>
      <c r="K59" s="425"/>
      <c r="L59" s="425"/>
      <c r="M59" s="425"/>
      <c r="N59" s="425"/>
      <c r="O59" s="425"/>
      <c r="P59" s="425"/>
      <c r="Q59" s="425"/>
    </row>
    <row r="60" spans="1:17" ht="41.25" customHeight="1">
      <c r="A60" s="502"/>
      <c r="B60" s="304"/>
      <c r="C60" s="673" t="s">
        <v>1053</v>
      </c>
      <c r="D60" s="784" t="s">
        <v>61</v>
      </c>
      <c r="E60" s="784" t="s">
        <v>61</v>
      </c>
      <c r="F60" s="1546">
        <v>5469126927.5</v>
      </c>
      <c r="G60" s="1173"/>
      <c r="H60" s="296"/>
      <c r="I60" s="296"/>
      <c r="J60" s="296"/>
      <c r="K60" s="296"/>
      <c r="L60" s="296"/>
      <c r="M60" s="296"/>
      <c r="N60" s="296"/>
      <c r="O60" s="296"/>
      <c r="P60" s="296"/>
      <c r="Q60" s="296"/>
    </row>
    <row r="61" spans="1:17" ht="45" customHeight="1">
      <c r="A61" s="502"/>
      <c r="B61" s="304"/>
      <c r="C61" s="197" t="s">
        <v>1054</v>
      </c>
      <c r="D61" s="785" t="s">
        <v>61</v>
      </c>
      <c r="E61" s="785" t="s">
        <v>61</v>
      </c>
      <c r="F61" s="1547">
        <v>884292555.96000004</v>
      </c>
      <c r="G61" s="1173"/>
      <c r="H61" s="296"/>
      <c r="I61" s="296"/>
      <c r="J61" s="296"/>
      <c r="K61" s="296"/>
      <c r="L61" s="296"/>
      <c r="M61" s="296"/>
      <c r="N61" s="296"/>
      <c r="O61" s="296"/>
      <c r="P61" s="296"/>
      <c r="Q61" s="296"/>
    </row>
    <row r="62" spans="1:17" ht="38.25" customHeight="1">
      <c r="A62" s="502"/>
      <c r="B62" s="304"/>
      <c r="C62" s="675" t="s">
        <v>1055</v>
      </c>
      <c r="D62" s="786">
        <v>0.09</v>
      </c>
      <c r="E62" s="786">
        <v>0.08</v>
      </c>
      <c r="F62" s="786">
        <v>0.16200000000000001</v>
      </c>
      <c r="G62" s="1173"/>
      <c r="H62" s="296"/>
      <c r="I62" s="296"/>
      <c r="J62" s="296"/>
      <c r="K62" s="296"/>
      <c r="L62" s="296"/>
      <c r="M62" s="296"/>
      <c r="N62" s="296"/>
      <c r="O62" s="296"/>
      <c r="P62" s="296"/>
      <c r="Q62" s="296"/>
    </row>
    <row r="63" spans="1:17" s="403" customFormat="1" ht="103.5" customHeight="1">
      <c r="A63" s="1174"/>
      <c r="B63" s="1175"/>
      <c r="C63" s="2194" t="s">
        <v>1056</v>
      </c>
      <c r="D63" s="2195"/>
      <c r="E63" s="2195"/>
      <c r="F63" s="2196"/>
      <c r="G63" s="1173"/>
      <c r="H63" s="1176"/>
      <c r="I63" s="1176"/>
      <c r="J63" s="1176"/>
      <c r="K63" s="1176"/>
      <c r="L63" s="1176"/>
      <c r="M63" s="1176"/>
      <c r="N63" s="1176"/>
      <c r="O63" s="1176"/>
      <c r="P63" s="1176"/>
      <c r="Q63" s="1176"/>
    </row>
    <row r="64" spans="1:17" s="457" customFormat="1" ht="23.25" customHeight="1">
      <c r="A64" s="1177"/>
      <c r="B64" s="1175"/>
      <c r="C64" s="1853"/>
      <c r="D64" s="1854"/>
      <c r="E64" s="1855"/>
      <c r="F64" s="1178"/>
      <c r="G64" s="1178"/>
      <c r="H64" s="1178"/>
      <c r="I64" s="1178"/>
      <c r="J64" s="1178"/>
      <c r="K64" s="1178"/>
      <c r="L64" s="1178"/>
      <c r="M64" s="1178"/>
      <c r="N64" s="1178"/>
      <c r="O64" s="1178"/>
      <c r="P64" s="1178"/>
      <c r="Q64" s="1178"/>
    </row>
    <row r="65" spans="1:26" ht="25.5" customHeight="1">
      <c r="A65" s="502"/>
      <c r="B65" s="1175"/>
      <c r="C65" s="1746" t="s">
        <v>1057</v>
      </c>
      <c r="D65" s="2209"/>
      <c r="E65" s="2209"/>
      <c r="F65" s="2209"/>
      <c r="G65" s="2209"/>
      <c r="H65" s="2209"/>
      <c r="I65" s="2209"/>
      <c r="J65" s="2209"/>
      <c r="K65" s="2229"/>
      <c r="L65" s="1759"/>
      <c r="M65" s="2209"/>
      <c r="N65" s="2209"/>
      <c r="O65" s="2209"/>
      <c r="P65" s="2209"/>
      <c r="Q65" s="2229"/>
    </row>
    <row r="66" spans="1:26" ht="29.15" customHeight="1">
      <c r="A66" s="502"/>
      <c r="B66" s="1179"/>
      <c r="C66" s="2232" t="s">
        <v>1058</v>
      </c>
      <c r="D66" s="2233"/>
      <c r="E66" s="2233"/>
      <c r="F66" s="2233"/>
      <c r="G66" s="2233"/>
      <c r="H66" s="2233"/>
      <c r="I66" s="2233"/>
      <c r="J66" s="2234"/>
      <c r="K66" s="2230"/>
      <c r="L66" s="2231"/>
      <c r="M66" s="2231"/>
      <c r="N66" s="2231"/>
      <c r="O66" s="2231"/>
      <c r="P66" s="2231"/>
      <c r="Q66" s="2238"/>
    </row>
    <row r="67" spans="1:26" ht="65.25" customHeight="1">
      <c r="A67" s="502"/>
      <c r="B67" s="1179"/>
      <c r="C67" s="2235"/>
      <c r="D67" s="2236"/>
      <c r="E67" s="2236"/>
      <c r="F67" s="2236"/>
      <c r="G67" s="2236"/>
      <c r="H67" s="2236"/>
      <c r="I67" s="2236"/>
      <c r="J67" s="2237"/>
      <c r="K67" s="1638"/>
      <c r="L67" s="1681"/>
      <c r="M67" s="1681"/>
      <c r="N67" s="1681"/>
      <c r="O67" s="1681"/>
      <c r="P67" s="1681"/>
      <c r="Q67" s="1682"/>
    </row>
    <row r="68" spans="1:26" ht="21" customHeight="1">
      <c r="A68" s="502"/>
      <c r="B68" s="304"/>
      <c r="C68" s="296"/>
      <c r="D68" s="296"/>
      <c r="E68" s="296"/>
      <c r="F68" s="296"/>
      <c r="G68" s="296"/>
      <c r="H68" s="296"/>
      <c r="I68" s="296"/>
      <c r="J68" s="296"/>
      <c r="K68" s="296"/>
      <c r="L68" s="296"/>
      <c r="M68" s="296"/>
      <c r="N68" s="296"/>
      <c r="O68" s="296"/>
      <c r="P68" s="296"/>
      <c r="Q68" s="296"/>
    </row>
    <row r="69" spans="1:26" ht="35.25" customHeight="1">
      <c r="A69" s="502"/>
      <c r="B69" s="304"/>
      <c r="C69" s="1746" t="s">
        <v>1059</v>
      </c>
      <c r="D69" s="2209"/>
      <c r="E69" s="2209"/>
      <c r="F69" s="2209"/>
      <c r="G69" s="2209"/>
      <c r="H69" s="2209"/>
      <c r="I69" s="2209"/>
      <c r="J69" s="2209"/>
      <c r="K69" s="2209"/>
      <c r="L69" s="1759"/>
      <c r="M69" s="2209"/>
      <c r="N69" s="2209"/>
      <c r="O69" s="2209"/>
      <c r="P69" s="2209"/>
      <c r="Q69" s="2209"/>
    </row>
    <row r="70" spans="1:26" ht="102" customHeight="1">
      <c r="A70" s="502"/>
      <c r="B70" s="304"/>
      <c r="C70" s="2226" t="s">
        <v>1060</v>
      </c>
      <c r="D70" s="2227"/>
      <c r="E70" s="2227"/>
      <c r="F70" s="2227"/>
      <c r="G70" s="2227"/>
      <c r="H70" s="2227"/>
      <c r="I70" s="2227"/>
      <c r="J70" s="2228"/>
      <c r="K70" s="2230"/>
      <c r="L70" s="2231"/>
      <c r="M70" s="2231"/>
      <c r="N70" s="2231"/>
      <c r="O70" s="2231"/>
      <c r="P70" s="2231"/>
      <c r="Q70" s="2231"/>
    </row>
    <row r="71" spans="1:26" ht="18" customHeight="1">
      <c r="A71" s="502"/>
      <c r="B71" s="1180"/>
      <c r="C71" s="1853"/>
      <c r="D71" s="1854"/>
      <c r="E71" s="1854"/>
      <c r="F71" s="1854"/>
      <c r="G71" s="1854"/>
      <c r="H71" s="1854"/>
      <c r="I71" s="1854"/>
      <c r="J71" s="1854"/>
      <c r="K71" s="1855"/>
      <c r="L71" s="428"/>
      <c r="M71" s="428"/>
      <c r="N71" s="428"/>
      <c r="O71" s="428"/>
      <c r="P71" s="428"/>
      <c r="Q71" s="428"/>
      <c r="R71" s="428"/>
      <c r="S71" s="428"/>
      <c r="T71" s="428"/>
      <c r="U71" s="428"/>
      <c r="V71" s="428"/>
      <c r="W71" s="428"/>
      <c r="X71" s="428"/>
      <c r="Y71" s="428"/>
      <c r="Z71" s="428"/>
    </row>
    <row r="72" spans="1:26" ht="18" hidden="1" customHeight="1">
      <c r="B72" s="388"/>
      <c r="C72" s="1803" t="s">
        <v>50</v>
      </c>
      <c r="D72" s="1804"/>
      <c r="E72" s="1804"/>
      <c r="F72" s="1804"/>
      <c r="G72" s="1804"/>
      <c r="H72" s="1804"/>
      <c r="I72" s="1804"/>
      <c r="J72" s="1804"/>
      <c r="K72" s="1804"/>
      <c r="L72" s="428"/>
      <c r="M72" s="428"/>
      <c r="N72" s="428"/>
      <c r="O72" s="428"/>
      <c r="P72" s="428"/>
      <c r="Q72" s="428"/>
      <c r="R72" s="428"/>
      <c r="S72" s="428"/>
      <c r="T72" s="428"/>
      <c r="U72" s="653"/>
      <c r="V72" s="388"/>
      <c r="W72" s="1803"/>
      <c r="X72" s="1804"/>
    </row>
    <row r="73" spans="1:26" ht="18" hidden="1" customHeight="1">
      <c r="B73" s="304"/>
      <c r="L73" s="296"/>
      <c r="M73" s="296"/>
      <c r="N73" s="296"/>
      <c r="O73" s="296"/>
      <c r="P73" s="296"/>
      <c r="Q73" s="296"/>
      <c r="R73" s="296"/>
      <c r="S73" s="296"/>
      <c r="T73" s="308"/>
    </row>
  </sheetData>
  <sheetProtection algorithmName="SHA-512" hashValue="z/rhtxnOnPBrvnypziFETgLiD+fxU0dqCh+bul5PjktgRuVocea726X+J9TKDyMKkVEShQ1S19Q7114VAL+Cng==" saltValue="v+mf9urVdhnyki6E1ny1ow==" spinCount="100000" sheet="1" objects="1" scenarios="1" formatRows="0"/>
  <mergeCells count="52">
    <mergeCell ref="C71:K71"/>
    <mergeCell ref="C72:K72"/>
    <mergeCell ref="W72:X72"/>
    <mergeCell ref="C64:E64"/>
    <mergeCell ref="C52:J52"/>
    <mergeCell ref="C55:J55"/>
    <mergeCell ref="C54:K54"/>
    <mergeCell ref="C70:J70"/>
    <mergeCell ref="C65:K65"/>
    <mergeCell ref="K70:Q70"/>
    <mergeCell ref="C69:K69"/>
    <mergeCell ref="L69:Q69"/>
    <mergeCell ref="C66:J67"/>
    <mergeCell ref="K66:Q67"/>
    <mergeCell ref="L65:Q65"/>
    <mergeCell ref="L54:Q54"/>
    <mergeCell ref="C3:K3"/>
    <mergeCell ref="C10:J10"/>
    <mergeCell ref="C41:F41"/>
    <mergeCell ref="C32:F32"/>
    <mergeCell ref="C22:F22"/>
    <mergeCell ref="C39:F39"/>
    <mergeCell ref="D4:J4"/>
    <mergeCell ref="D5:J5"/>
    <mergeCell ref="D6:J6"/>
    <mergeCell ref="D7:J7"/>
    <mergeCell ref="D8:J8"/>
    <mergeCell ref="D9:J9"/>
    <mergeCell ref="C11:K11"/>
    <mergeCell ref="D12:F12"/>
    <mergeCell ref="D17:J17"/>
    <mergeCell ref="D13:F14"/>
    <mergeCell ref="L21:L29"/>
    <mergeCell ref="D19:J19"/>
    <mergeCell ref="C29:F29"/>
    <mergeCell ref="L57:Q57"/>
    <mergeCell ref="E48:E49"/>
    <mergeCell ref="C56:F56"/>
    <mergeCell ref="C16:D16"/>
    <mergeCell ref="C63:F63"/>
    <mergeCell ref="C58:F58"/>
    <mergeCell ref="C57:K57"/>
    <mergeCell ref="E34:E38"/>
    <mergeCell ref="D18:J18"/>
    <mergeCell ref="C46:F46"/>
    <mergeCell ref="C51:K51"/>
    <mergeCell ref="C21:D21"/>
    <mergeCell ref="E21:F21"/>
    <mergeCell ref="G21:H21"/>
    <mergeCell ref="I21:J21"/>
    <mergeCell ref="C31:D31"/>
    <mergeCell ref="E31:F31"/>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07E7-475F-48BC-986F-DED768D4D4AD}">
  <sheetPr codeName="Planilha8"/>
  <dimension ref="A1:Z51"/>
  <sheetViews>
    <sheetView showGridLines="0" topLeftCell="A22" zoomScale="60" zoomScaleNormal="60" workbookViewId="0"/>
  </sheetViews>
  <sheetFormatPr defaultColWidth="0" defaultRowHeight="14.5" zeroHeight="1"/>
  <cols>
    <col min="1" max="1" width="48" style="225" customWidth="1"/>
    <col min="2" max="2" width="5.54296875" style="225" customWidth="1"/>
    <col min="3" max="3" width="48.453125" style="225" customWidth="1"/>
    <col min="4" max="6" width="20.453125" style="225" customWidth="1"/>
    <col min="7" max="7" width="22.7265625" style="225" bestFit="1" customWidth="1"/>
    <col min="8" max="8" width="20.453125" style="225" customWidth="1"/>
    <col min="9" max="9" width="21.453125" style="225" customWidth="1"/>
    <col min="10" max="10" width="20.453125" style="225" customWidth="1"/>
    <col min="11" max="11" width="23" style="225" customWidth="1"/>
    <col min="12" max="12" width="20.81640625" style="225" customWidth="1"/>
    <col min="13" max="13" width="20.54296875" style="225" customWidth="1"/>
    <col min="14" max="14" width="18" style="225" customWidth="1"/>
    <col min="15" max="15" width="24.54296875" style="225" customWidth="1"/>
    <col min="16" max="16" width="22.453125" style="225" customWidth="1"/>
    <col min="17" max="17" width="20.54296875" style="225" customWidth="1"/>
    <col min="18" max="18" width="18" style="225" customWidth="1"/>
    <col min="19" max="19" width="23.54296875" style="225" customWidth="1"/>
    <col min="20" max="20" width="18" style="225" customWidth="1"/>
    <col min="21" max="21" width="18" style="225" hidden="1" customWidth="1"/>
    <col min="22" max="16384" width="0" style="225" hidden="1"/>
  </cols>
  <sheetData>
    <row r="1" spans="1:20" ht="16">
      <c r="A1" s="475"/>
      <c r="B1" s="224"/>
    </row>
    <row r="2" spans="1:20" ht="16">
      <c r="A2" s="475"/>
      <c r="B2" s="224"/>
    </row>
    <row r="3" spans="1:20" ht="25.5" customHeight="1">
      <c r="A3" s="475"/>
      <c r="B3" s="334"/>
      <c r="C3" s="2243" t="s">
        <v>1061</v>
      </c>
      <c r="D3" s="2244"/>
      <c r="E3" s="2244"/>
      <c r="F3" s="2244"/>
      <c r="G3" s="2244"/>
      <c r="H3" s="2244"/>
      <c r="I3" s="2244"/>
      <c r="J3" s="2244"/>
      <c r="K3" s="2244"/>
      <c r="T3" s="224"/>
    </row>
    <row r="4" spans="1:20" ht="25.5" customHeight="1">
      <c r="A4" s="508"/>
      <c r="B4" s="379"/>
      <c r="C4" s="2198" t="s">
        <v>1062</v>
      </c>
      <c r="D4" s="2199"/>
      <c r="E4" s="2199"/>
      <c r="F4" s="2199"/>
      <c r="G4" s="2199"/>
      <c r="H4" s="2199"/>
      <c r="I4" s="2199"/>
      <c r="J4" s="2199"/>
      <c r="K4" s="2199"/>
      <c r="S4" s="427"/>
      <c r="T4" s="224"/>
    </row>
    <row r="5" spans="1:20" ht="58.5" customHeight="1">
      <c r="A5" s="475"/>
      <c r="B5" s="379"/>
      <c r="C5" s="1728" t="s">
        <v>1063</v>
      </c>
      <c r="D5" s="1729"/>
      <c r="E5" s="1729"/>
      <c r="F5" s="1729"/>
      <c r="G5" s="1729"/>
      <c r="H5" s="1729"/>
      <c r="I5" s="1729"/>
      <c r="J5" s="1730"/>
      <c r="K5" s="232"/>
      <c r="L5" s="232"/>
      <c r="M5" s="232"/>
      <c r="N5" s="232"/>
      <c r="O5" s="232"/>
      <c r="P5" s="232"/>
      <c r="Q5" s="232"/>
      <c r="R5" s="232"/>
      <c r="S5" s="232"/>
      <c r="T5" s="224"/>
    </row>
    <row r="6" spans="1:20" ht="27" customHeight="1">
      <c r="A6" s="506"/>
      <c r="B6" s="379"/>
      <c r="C6" s="414"/>
      <c r="D6" s="414"/>
      <c r="E6" s="414"/>
      <c r="F6" s="414"/>
      <c r="G6" s="414"/>
      <c r="H6" s="414"/>
      <c r="I6" s="414"/>
      <c r="J6" s="414"/>
      <c r="K6" s="414"/>
      <c r="L6" s="414"/>
      <c r="M6" s="414"/>
      <c r="N6" s="414"/>
      <c r="O6" s="414"/>
      <c r="P6" s="414"/>
      <c r="Q6" s="414"/>
      <c r="R6" s="414"/>
      <c r="S6" s="414"/>
      <c r="T6" s="224"/>
    </row>
    <row r="7" spans="1:20" ht="25.5" customHeight="1">
      <c r="A7" s="506"/>
      <c r="B7" s="379"/>
      <c r="C7" s="2245" t="s">
        <v>1064</v>
      </c>
      <c r="D7" s="2246"/>
      <c r="E7" s="2246"/>
      <c r="F7" s="2246"/>
      <c r="G7" s="2246"/>
      <c r="H7" s="2246"/>
      <c r="I7" s="2246"/>
      <c r="J7" s="2246"/>
      <c r="K7" s="2199"/>
      <c r="L7" s="378"/>
      <c r="M7" s="416"/>
      <c r="N7" s="416"/>
      <c r="O7" s="416"/>
      <c r="P7" s="416"/>
      <c r="Q7" s="416"/>
      <c r="R7" s="414"/>
      <c r="S7" s="414"/>
      <c r="T7" s="224"/>
    </row>
    <row r="8" spans="1:20" s="233" customFormat="1" ht="22.5" customHeight="1">
      <c r="A8" s="509"/>
      <c r="B8" s="388"/>
      <c r="C8" s="688" t="s">
        <v>348</v>
      </c>
      <c r="D8" s="2250" t="s">
        <v>349</v>
      </c>
      <c r="E8" s="2250"/>
      <c r="F8" s="2250"/>
      <c r="G8" s="2250"/>
      <c r="H8" s="2250"/>
      <c r="I8" s="2250"/>
      <c r="J8" s="2250"/>
      <c r="K8" s="329"/>
      <c r="L8" s="428"/>
      <c r="M8" s="429"/>
      <c r="N8" s="429"/>
      <c r="O8" s="429"/>
      <c r="P8" s="429"/>
      <c r="Q8" s="429"/>
      <c r="R8" s="296"/>
      <c r="S8" s="296"/>
      <c r="T8" s="308"/>
    </row>
    <row r="9" spans="1:20" ht="117" customHeight="1">
      <c r="A9" s="506"/>
      <c r="B9" s="379"/>
      <c r="C9" s="534" t="s">
        <v>1065</v>
      </c>
      <c r="D9" s="2069" t="s">
        <v>1066</v>
      </c>
      <c r="E9" s="2069"/>
      <c r="F9" s="2069"/>
      <c r="G9" s="2069"/>
      <c r="H9" s="2069"/>
      <c r="I9" s="2069"/>
      <c r="J9" s="2069"/>
      <c r="K9" s="430"/>
      <c r="L9" s="378"/>
      <c r="M9" s="416"/>
      <c r="N9" s="416"/>
      <c r="O9" s="416"/>
      <c r="P9" s="416"/>
      <c r="Q9" s="416"/>
      <c r="R9" s="414"/>
      <c r="S9" s="414"/>
      <c r="T9" s="224"/>
    </row>
    <row r="10" spans="1:20" ht="94.5" customHeight="1">
      <c r="A10" s="506"/>
      <c r="B10" s="379"/>
      <c r="C10" s="535" t="s">
        <v>1067</v>
      </c>
      <c r="D10" s="2065" t="s">
        <v>1068</v>
      </c>
      <c r="E10" s="2065"/>
      <c r="F10" s="2065"/>
      <c r="G10" s="2065"/>
      <c r="H10" s="2065"/>
      <c r="I10" s="2065"/>
      <c r="J10" s="2065"/>
      <c r="K10" s="430"/>
      <c r="L10" s="378"/>
      <c r="M10" s="416"/>
      <c r="N10" s="416"/>
      <c r="O10" s="416"/>
      <c r="P10" s="416"/>
      <c r="Q10" s="416"/>
      <c r="R10" s="414"/>
      <c r="S10" s="414"/>
      <c r="T10" s="224"/>
    </row>
    <row r="11" spans="1:20" ht="81" customHeight="1">
      <c r="A11" s="506"/>
      <c r="B11" s="379"/>
      <c r="C11" s="534" t="s">
        <v>1069</v>
      </c>
      <c r="D11" s="2069" t="s">
        <v>1070</v>
      </c>
      <c r="E11" s="2069"/>
      <c r="F11" s="2069"/>
      <c r="G11" s="2069"/>
      <c r="H11" s="2069"/>
      <c r="I11" s="2069"/>
      <c r="J11" s="2069"/>
      <c r="K11" s="430"/>
      <c r="L11" s="378"/>
      <c r="M11" s="416"/>
      <c r="N11" s="416"/>
      <c r="O11" s="416"/>
      <c r="P11" s="416"/>
      <c r="Q11" s="416"/>
      <c r="R11" s="414"/>
      <c r="S11" s="414"/>
      <c r="T11" s="224"/>
    </row>
    <row r="12" spans="1:20" ht="87" customHeight="1">
      <c r="A12" s="506"/>
      <c r="B12" s="379"/>
      <c r="C12" s="535" t="s">
        <v>1071</v>
      </c>
      <c r="D12" s="2065" t="s">
        <v>1072</v>
      </c>
      <c r="E12" s="2065"/>
      <c r="F12" s="2065"/>
      <c r="G12" s="2065"/>
      <c r="H12" s="2065"/>
      <c r="I12" s="2065"/>
      <c r="J12" s="2065"/>
      <c r="K12" s="430"/>
      <c r="L12" s="378"/>
      <c r="M12" s="416"/>
      <c r="N12" s="416"/>
      <c r="O12" s="416"/>
      <c r="P12" s="416"/>
      <c r="Q12" s="416"/>
      <c r="R12" s="414"/>
      <c r="S12" s="414"/>
      <c r="T12" s="224"/>
    </row>
    <row r="13" spans="1:20" ht="27" customHeight="1">
      <c r="A13" s="506"/>
      <c r="B13" s="379"/>
      <c r="C13" s="661"/>
      <c r="D13" s="661"/>
      <c r="E13" s="661"/>
      <c r="F13" s="661"/>
      <c r="G13" s="661"/>
      <c r="H13" s="661"/>
      <c r="I13" s="661"/>
      <c r="J13" s="661"/>
      <c r="K13" s="430"/>
      <c r="L13" s="378"/>
      <c r="M13" s="416"/>
      <c r="N13" s="416"/>
      <c r="O13" s="416"/>
      <c r="P13" s="416"/>
      <c r="Q13" s="416"/>
      <c r="R13" s="414"/>
      <c r="S13" s="414"/>
      <c r="T13" s="224"/>
    </row>
    <row r="14" spans="1:20" ht="21" customHeight="1">
      <c r="A14" s="506"/>
      <c r="B14" s="379"/>
      <c r="C14" s="2198" t="s">
        <v>1073</v>
      </c>
      <c r="D14" s="2199"/>
      <c r="E14" s="2199"/>
      <c r="F14" s="2199"/>
      <c r="G14" s="2199"/>
      <c r="H14" s="2199"/>
      <c r="I14" s="2199"/>
      <c r="J14" s="2199"/>
      <c r="K14" s="2199"/>
      <c r="L14" s="378"/>
      <c r="M14" s="416"/>
      <c r="N14" s="416"/>
      <c r="O14" s="416"/>
      <c r="P14" s="416"/>
      <c r="Q14" s="416"/>
      <c r="R14" s="414"/>
      <c r="S14" s="414"/>
      <c r="T14" s="224"/>
    </row>
    <row r="15" spans="1:20" ht="75" customHeight="1">
      <c r="A15" s="506"/>
      <c r="B15" s="379"/>
      <c r="C15" s="2247" t="s">
        <v>1074</v>
      </c>
      <c r="D15" s="2248"/>
      <c r="E15" s="2248"/>
      <c r="F15" s="2248"/>
      <c r="G15" s="2248"/>
      <c r="H15" s="2248"/>
      <c r="I15" s="2248"/>
      <c r="J15" s="2249"/>
      <c r="K15" s="232"/>
      <c r="L15" s="378"/>
      <c r="M15" s="416"/>
      <c r="N15" s="416"/>
      <c r="O15" s="416"/>
      <c r="P15" s="416"/>
      <c r="Q15" s="416"/>
      <c r="R15" s="414"/>
      <c r="S15" s="414"/>
      <c r="T15" s="224"/>
    </row>
    <row r="16" spans="1:20" ht="15" customHeight="1">
      <c r="A16" s="506"/>
      <c r="B16" s="379"/>
      <c r="C16" s="2242"/>
      <c r="D16" s="2242"/>
      <c r="E16" s="2242"/>
      <c r="F16" s="431"/>
      <c r="G16" s="637"/>
      <c r="H16" s="637"/>
      <c r="I16" s="637"/>
      <c r="J16" s="637"/>
      <c r="K16" s="430"/>
      <c r="L16" s="378"/>
      <c r="M16" s="416"/>
      <c r="N16" s="416"/>
      <c r="O16" s="416"/>
      <c r="P16" s="416"/>
      <c r="Q16" s="416"/>
      <c r="R16" s="414"/>
      <c r="S16" s="414"/>
      <c r="T16" s="224"/>
    </row>
    <row r="17" spans="1:24" ht="15" customHeight="1">
      <c r="A17" s="506"/>
      <c r="B17" s="379"/>
      <c r="C17" s="649"/>
      <c r="D17" s="648">
        <v>2023</v>
      </c>
      <c r="E17" s="648">
        <v>2024</v>
      </c>
      <c r="F17" s="422"/>
      <c r="G17" s="416"/>
      <c r="H17" s="416"/>
      <c r="I17" s="416"/>
      <c r="J17" s="416"/>
      <c r="K17" s="416"/>
      <c r="L17" s="378"/>
      <c r="M17" s="416"/>
      <c r="N17" s="416"/>
      <c r="O17" s="416"/>
      <c r="P17" s="416"/>
      <c r="Q17" s="416"/>
      <c r="R17" s="414"/>
      <c r="S17" s="414"/>
      <c r="T17" s="224"/>
    </row>
    <row r="18" spans="1:24" ht="40.5" customHeight="1">
      <c r="A18" s="506"/>
      <c r="B18" s="379"/>
      <c r="C18" s="432" t="s">
        <v>1075</v>
      </c>
      <c r="D18" s="787">
        <v>0</v>
      </c>
      <c r="E18" s="787">
        <v>0</v>
      </c>
      <c r="F18" s="422"/>
      <c r="G18" s="416"/>
      <c r="H18" s="416"/>
      <c r="I18" s="416"/>
      <c r="J18" s="416"/>
      <c r="K18" s="416"/>
      <c r="L18" s="378"/>
      <c r="M18" s="416"/>
      <c r="N18" s="416"/>
      <c r="O18" s="416"/>
      <c r="P18" s="416"/>
      <c r="Q18" s="416"/>
      <c r="R18" s="414"/>
      <c r="S18" s="414"/>
      <c r="T18" s="224"/>
    </row>
    <row r="19" spans="1:24" ht="54" customHeight="1">
      <c r="A19" s="506"/>
      <c r="B19" s="379"/>
      <c r="C19" s="433" t="s">
        <v>1076</v>
      </c>
      <c r="D19" s="788">
        <v>0</v>
      </c>
      <c r="E19" s="788">
        <v>0</v>
      </c>
      <c r="F19" s="422"/>
      <c r="G19" s="416"/>
      <c r="H19" s="416"/>
      <c r="I19" s="416"/>
      <c r="J19" s="416"/>
      <c r="K19" s="416"/>
      <c r="L19" s="378"/>
      <c r="M19" s="416"/>
      <c r="N19" s="416"/>
      <c r="O19" s="416"/>
      <c r="P19" s="416"/>
      <c r="Q19" s="416"/>
      <c r="R19" s="414"/>
      <c r="S19" s="414"/>
      <c r="T19" s="224"/>
    </row>
    <row r="20" spans="1:24" ht="15" customHeight="1">
      <c r="A20" s="506"/>
      <c r="B20" s="379"/>
      <c r="C20" s="685"/>
      <c r="D20" s="686"/>
      <c r="E20" s="686"/>
      <c r="F20" s="686"/>
      <c r="G20" s="686"/>
      <c r="H20" s="686"/>
      <c r="I20" s="686"/>
      <c r="J20" s="686"/>
      <c r="K20" s="434"/>
      <c r="L20" s="378"/>
      <c r="M20" s="416"/>
      <c r="N20" s="416"/>
      <c r="O20" s="416"/>
      <c r="P20" s="416"/>
      <c r="Q20" s="416"/>
      <c r="R20" s="414"/>
      <c r="S20" s="414"/>
      <c r="T20" s="224"/>
    </row>
    <row r="21" spans="1:24" ht="42.75" customHeight="1">
      <c r="A21" s="506"/>
      <c r="B21" s="379"/>
      <c r="C21" s="2243" t="s">
        <v>1077</v>
      </c>
      <c r="D21" s="2244"/>
      <c r="E21" s="2244"/>
      <c r="F21" s="2244"/>
      <c r="G21" s="2244"/>
      <c r="H21" s="2244"/>
      <c r="I21" s="2244"/>
      <c r="J21" s="2244"/>
      <c r="K21" s="2244"/>
      <c r="L21" s="378"/>
      <c r="M21" s="416"/>
      <c r="N21" s="416"/>
      <c r="O21" s="416"/>
      <c r="P21" s="416"/>
      <c r="Q21" s="416"/>
      <c r="R21" s="414"/>
      <c r="S21" s="414"/>
      <c r="T21" s="224"/>
    </row>
    <row r="22" spans="1:24" ht="25.5" customHeight="1">
      <c r="A22" s="506"/>
      <c r="B22" s="1532"/>
      <c r="C22" s="2240" t="s">
        <v>1078</v>
      </c>
      <c r="D22" s="2241"/>
      <c r="E22" s="2241"/>
      <c r="F22" s="2241"/>
      <c r="G22" s="2241"/>
      <c r="H22" s="2241"/>
      <c r="I22" s="2241"/>
      <c r="J22" s="2241"/>
      <c r="K22" s="2241"/>
      <c r="L22" s="656"/>
      <c r="M22" s="657"/>
      <c r="N22" s="657"/>
      <c r="O22" s="657"/>
      <c r="P22" s="657"/>
      <c r="Q22" s="657"/>
      <c r="R22" s="1533"/>
      <c r="S22" s="1533"/>
      <c r="T22" s="224"/>
    </row>
    <row r="23" spans="1:24" ht="24.75" customHeight="1">
      <c r="A23" s="1530"/>
      <c r="B23" s="1"/>
      <c r="C23" s="1743" t="s">
        <v>1079</v>
      </c>
      <c r="D23" s="1743"/>
      <c r="E23" s="1743"/>
      <c r="F23" s="1743"/>
      <c r="G23" s="1743"/>
      <c r="H23" s="1743"/>
      <c r="I23" s="1743"/>
      <c r="J23" s="1743"/>
      <c r="K23" s="1743"/>
      <c r="L23" s="1743"/>
      <c r="M23" s="1743"/>
      <c r="N23" s="1743"/>
      <c r="O23" s="1743"/>
      <c r="P23" s="1743"/>
      <c r="Q23" s="1743"/>
      <c r="R23" s="1743"/>
      <c r="S23" s="1743"/>
      <c r="T23" s="224"/>
    </row>
    <row r="24" spans="1:24" s="240" customFormat="1" ht="20.25" customHeight="1">
      <c r="A24" s="1531"/>
      <c r="B24" s="1536"/>
      <c r="C24" s="648" t="s">
        <v>50</v>
      </c>
      <c r="D24" s="1723">
        <v>2021</v>
      </c>
      <c r="E24" s="1723"/>
      <c r="F24" s="1723"/>
      <c r="G24" s="1723"/>
      <c r="H24" s="1723">
        <v>2022</v>
      </c>
      <c r="I24" s="1723"/>
      <c r="J24" s="1723"/>
      <c r="K24" s="1723"/>
      <c r="L24" s="1723">
        <v>2023</v>
      </c>
      <c r="M24" s="1723"/>
      <c r="N24" s="1723"/>
      <c r="O24" s="1723"/>
      <c r="P24" s="1723">
        <v>2024</v>
      </c>
      <c r="Q24" s="1723"/>
      <c r="R24" s="1723"/>
      <c r="S24" s="1723"/>
      <c r="T24" s="331"/>
    </row>
    <row r="25" spans="1:24" ht="20.25" customHeight="1">
      <c r="A25" s="1530"/>
      <c r="B25" s="1"/>
      <c r="C25" s="648" t="s">
        <v>50</v>
      </c>
      <c r="D25" s="648" t="s">
        <v>1080</v>
      </c>
      <c r="E25" s="648" t="s">
        <v>1081</v>
      </c>
      <c r="F25" s="648" t="s">
        <v>1082</v>
      </c>
      <c r="G25" s="648" t="s">
        <v>53</v>
      </c>
      <c r="H25" s="648" t="s">
        <v>1080</v>
      </c>
      <c r="I25" s="648" t="s">
        <v>1081</v>
      </c>
      <c r="J25" s="648" t="s">
        <v>1082</v>
      </c>
      <c r="K25" s="648" t="s">
        <v>53</v>
      </c>
      <c r="L25" s="648" t="s">
        <v>1080</v>
      </c>
      <c r="M25" s="648" t="s">
        <v>1081</v>
      </c>
      <c r="N25" s="648" t="s">
        <v>1082</v>
      </c>
      <c r="O25" s="648" t="s">
        <v>53</v>
      </c>
      <c r="P25" s="648" t="s">
        <v>1080</v>
      </c>
      <c r="Q25" s="648" t="s">
        <v>1081</v>
      </c>
      <c r="R25" s="648" t="s">
        <v>1082</v>
      </c>
      <c r="S25" s="648" t="s">
        <v>53</v>
      </c>
      <c r="T25" s="224"/>
    </row>
    <row r="26" spans="1:24" ht="26.25" customHeight="1">
      <c r="A26" s="475"/>
      <c r="B26" s="415"/>
      <c r="C26" s="432" t="s">
        <v>1083</v>
      </c>
      <c r="D26" s="1534">
        <v>44902</v>
      </c>
      <c r="E26" s="1534">
        <v>14293</v>
      </c>
      <c r="F26" s="1534">
        <v>2506</v>
      </c>
      <c r="G26" s="1535">
        <v>61701</v>
      </c>
      <c r="H26" s="1534">
        <v>233661</v>
      </c>
      <c r="I26" s="1534">
        <v>30643</v>
      </c>
      <c r="J26" s="1534">
        <v>3007</v>
      </c>
      <c r="K26" s="1535">
        <v>267311</v>
      </c>
      <c r="L26" s="1534">
        <v>237811</v>
      </c>
      <c r="M26" s="1534">
        <v>22553</v>
      </c>
      <c r="N26" s="1534">
        <v>2926</v>
      </c>
      <c r="O26" s="1535">
        <v>263290</v>
      </c>
      <c r="P26" s="1534">
        <v>303071</v>
      </c>
      <c r="Q26" s="1534">
        <v>18269</v>
      </c>
      <c r="R26" s="1534">
        <v>837</v>
      </c>
      <c r="S26" s="1535">
        <f>P26+Q26+R26</f>
        <v>322177</v>
      </c>
    </row>
    <row r="27" spans="1:24" ht="26.25" customHeight="1">
      <c r="A27" s="475"/>
      <c r="B27" s="379"/>
      <c r="C27" s="433" t="s">
        <v>1084</v>
      </c>
      <c r="D27" s="790">
        <v>12826</v>
      </c>
      <c r="E27" s="790">
        <v>4080</v>
      </c>
      <c r="F27" s="790">
        <v>0</v>
      </c>
      <c r="G27" s="791">
        <v>16906</v>
      </c>
      <c r="H27" s="790">
        <v>15862</v>
      </c>
      <c r="I27" s="790">
        <v>6032</v>
      </c>
      <c r="J27" s="790">
        <v>0</v>
      </c>
      <c r="K27" s="791">
        <v>21894</v>
      </c>
      <c r="L27" s="790">
        <v>48221</v>
      </c>
      <c r="M27" s="790">
        <v>1482</v>
      </c>
      <c r="N27" s="790">
        <v>0</v>
      </c>
      <c r="O27" s="791">
        <v>49704</v>
      </c>
      <c r="P27" s="790">
        <v>40121</v>
      </c>
      <c r="Q27" s="790">
        <v>3568</v>
      </c>
      <c r="R27" s="790">
        <v>0</v>
      </c>
      <c r="S27" s="791">
        <f t="shared" ref="S27:S28" si="0">P27+Q27+R27</f>
        <v>43689</v>
      </c>
    </row>
    <row r="28" spans="1:24" ht="26.25" customHeight="1">
      <c r="A28" s="475"/>
      <c r="B28" s="379"/>
      <c r="C28" s="433" t="s">
        <v>1085</v>
      </c>
      <c r="D28" s="790">
        <v>18363</v>
      </c>
      <c r="E28" s="790">
        <v>150</v>
      </c>
      <c r="F28" s="790">
        <v>0</v>
      </c>
      <c r="G28" s="791">
        <v>18513</v>
      </c>
      <c r="H28" s="790">
        <v>27755</v>
      </c>
      <c r="I28" s="790">
        <v>0</v>
      </c>
      <c r="J28" s="790">
        <v>0</v>
      </c>
      <c r="K28" s="791">
        <v>27755</v>
      </c>
      <c r="L28" s="790">
        <v>38409</v>
      </c>
      <c r="M28" s="790">
        <v>0</v>
      </c>
      <c r="N28" s="790">
        <v>0</v>
      </c>
      <c r="O28" s="791">
        <v>38409</v>
      </c>
      <c r="P28" s="790">
        <v>24271</v>
      </c>
      <c r="Q28" s="790">
        <v>1266</v>
      </c>
      <c r="R28" s="790">
        <v>0</v>
      </c>
      <c r="S28" s="791">
        <f t="shared" si="0"/>
        <v>25537</v>
      </c>
    </row>
    <row r="29" spans="1:24" ht="45" customHeight="1">
      <c r="A29" s="475"/>
      <c r="B29" s="379"/>
      <c r="C29" s="1873" t="s">
        <v>1086</v>
      </c>
      <c r="D29" s="1874"/>
      <c r="E29" s="1874"/>
      <c r="F29" s="1874"/>
      <c r="G29" s="1874"/>
      <c r="H29" s="1874"/>
      <c r="I29" s="1874"/>
      <c r="J29" s="1874"/>
      <c r="K29" s="1874"/>
      <c r="L29" s="1874"/>
      <c r="M29" s="1874"/>
      <c r="N29" s="1874"/>
      <c r="O29" s="1874"/>
      <c r="P29" s="1528"/>
      <c r="Q29" s="1529"/>
    </row>
    <row r="30" spans="1:24" ht="27" customHeight="1">
      <c r="A30" s="475"/>
      <c r="B30" s="379"/>
      <c r="C30" s="1803" t="s">
        <v>50</v>
      </c>
      <c r="D30" s="1804"/>
      <c r="E30" s="1804"/>
      <c r="F30" s="1804"/>
      <c r="G30" s="1804"/>
      <c r="H30" s="1804"/>
      <c r="I30" s="1804"/>
      <c r="J30" s="1804"/>
      <c r="K30" s="1804"/>
      <c r="L30" s="379"/>
      <c r="M30" s="379"/>
      <c r="N30" s="379"/>
      <c r="O30" s="379"/>
      <c r="P30" s="379"/>
      <c r="Q30" s="379"/>
      <c r="R30" s="379"/>
      <c r="S30" s="379"/>
      <c r="T30" s="379"/>
      <c r="U30" s="653"/>
      <c r="V30" s="379"/>
      <c r="W30" s="1803"/>
      <c r="X30" s="1804"/>
    </row>
    <row r="31" spans="1:24" ht="27.75" customHeight="1">
      <c r="A31" s="475"/>
      <c r="B31" s="379"/>
      <c r="C31" s="2239" t="s">
        <v>1087</v>
      </c>
      <c r="D31" s="2199"/>
      <c r="E31" s="2199"/>
      <c r="F31" s="2199"/>
      <c r="G31" s="2199"/>
      <c r="H31" s="2199"/>
      <c r="I31" s="2199"/>
      <c r="J31" s="2199"/>
      <c r="K31" s="2199"/>
      <c r="L31" s="379"/>
      <c r="M31" s="379"/>
      <c r="N31" s="379"/>
      <c r="O31" s="379"/>
      <c r="P31" s="379"/>
      <c r="Q31" s="379"/>
      <c r="R31" s="379"/>
      <c r="S31" s="379"/>
      <c r="T31" s="379"/>
    </row>
    <row r="32" spans="1:24" ht="22.5" customHeight="1">
      <c r="A32" s="475"/>
      <c r="B32" s="379"/>
      <c r="C32" s="510" t="s">
        <v>50</v>
      </c>
      <c r="D32" s="789">
        <v>2021</v>
      </c>
      <c r="E32" s="789">
        <v>2022</v>
      </c>
      <c r="F32" s="789">
        <v>2023</v>
      </c>
      <c r="G32" s="789">
        <v>2024</v>
      </c>
      <c r="H32" s="378"/>
      <c r="I32" s="378"/>
      <c r="J32" s="378"/>
      <c r="K32" s="378"/>
      <c r="L32" s="379"/>
      <c r="M32" s="379"/>
      <c r="N32" s="379"/>
      <c r="O32" s="379"/>
      <c r="P32" s="379"/>
      <c r="Q32" s="379"/>
      <c r="R32" s="379"/>
      <c r="S32" s="379"/>
      <c r="T32" s="379"/>
      <c r="U32" s="378"/>
    </row>
    <row r="33" spans="1:26" ht="42.75" customHeight="1">
      <c r="A33" s="475"/>
      <c r="B33" s="379"/>
      <c r="C33" s="433" t="s">
        <v>1088</v>
      </c>
      <c r="D33" s="796" t="s">
        <v>1089</v>
      </c>
      <c r="E33" s="796" t="s">
        <v>1090</v>
      </c>
      <c r="F33" s="796" t="s">
        <v>1091</v>
      </c>
      <c r="G33" s="792">
        <v>73</v>
      </c>
      <c r="H33" s="378"/>
      <c r="I33" s="378"/>
      <c r="J33" s="378"/>
      <c r="K33" s="378"/>
      <c r="L33" s="378"/>
      <c r="M33" s="378"/>
      <c r="N33" s="378"/>
      <c r="O33" s="378"/>
      <c r="P33" s="378"/>
      <c r="Q33" s="378"/>
      <c r="R33" s="378"/>
      <c r="S33" s="378"/>
      <c r="T33" s="378"/>
      <c r="U33" s="378"/>
    </row>
    <row r="34" spans="1:26" ht="42.75" customHeight="1">
      <c r="A34" s="475"/>
      <c r="B34" s="379"/>
      <c r="C34" s="433" t="s">
        <v>1092</v>
      </c>
      <c r="D34" s="792">
        <v>30</v>
      </c>
      <c r="E34" s="792">
        <v>20</v>
      </c>
      <c r="F34" s="792">
        <v>27</v>
      </c>
      <c r="G34" s="792">
        <v>43</v>
      </c>
      <c r="H34" s="378"/>
      <c r="I34" s="378"/>
      <c r="J34" s="378"/>
      <c r="K34" s="378"/>
      <c r="L34" s="378"/>
      <c r="M34" s="378"/>
      <c r="N34" s="378"/>
      <c r="O34" s="378"/>
      <c r="P34" s="378"/>
      <c r="Q34" s="378"/>
      <c r="R34" s="378"/>
      <c r="S34" s="378"/>
      <c r="T34" s="378"/>
      <c r="U34" s="378"/>
    </row>
    <row r="35" spans="1:26" ht="42.75" customHeight="1">
      <c r="A35" s="475"/>
      <c r="B35" s="377"/>
      <c r="C35" s="433" t="s">
        <v>1093</v>
      </c>
      <c r="D35" s="792">
        <v>54</v>
      </c>
      <c r="E35" s="792">
        <v>39</v>
      </c>
      <c r="F35" s="792">
        <v>59</v>
      </c>
      <c r="G35" s="792">
        <v>30</v>
      </c>
      <c r="H35" s="378"/>
      <c r="I35" s="378"/>
      <c r="J35" s="378"/>
      <c r="K35" s="378"/>
      <c r="L35" s="378"/>
      <c r="M35" s="378"/>
      <c r="N35" s="378"/>
      <c r="O35" s="378"/>
      <c r="P35" s="378"/>
      <c r="Q35" s="378"/>
      <c r="R35" s="378"/>
      <c r="S35" s="378"/>
      <c r="T35" s="378"/>
      <c r="U35" s="378"/>
    </row>
    <row r="36" spans="1:26" ht="47.25" customHeight="1">
      <c r="A36" s="475"/>
      <c r="B36" s="377"/>
      <c r="C36" s="2251" t="s">
        <v>1094</v>
      </c>
      <c r="D36" s="2252"/>
      <c r="E36" s="2252"/>
      <c r="F36" s="2252"/>
      <c r="G36" s="2252"/>
      <c r="H36" s="660"/>
      <c r="I36" s="660"/>
      <c r="J36" s="660"/>
      <c r="K36" s="660"/>
      <c r="L36" s="378"/>
      <c r="M36" s="378"/>
      <c r="N36" s="378"/>
      <c r="O36" s="378"/>
      <c r="P36" s="378"/>
      <c r="Q36" s="378"/>
      <c r="R36" s="378"/>
      <c r="S36" s="378"/>
      <c r="T36" s="378"/>
    </row>
    <row r="37" spans="1:26" ht="21.75" customHeight="1">
      <c r="A37" s="475"/>
      <c r="B37" s="379"/>
      <c r="C37" s="1537" t="s">
        <v>50</v>
      </c>
      <c r="D37" s="1538"/>
      <c r="E37" s="1538"/>
      <c r="F37" s="1538"/>
      <c r="G37" s="1538"/>
      <c r="H37" s="1538"/>
      <c r="I37" s="1538"/>
      <c r="J37" s="1538"/>
      <c r="K37" s="1538"/>
      <c r="L37" s="378"/>
      <c r="M37" s="378"/>
      <c r="N37" s="378"/>
      <c r="O37" s="378"/>
      <c r="P37" s="378"/>
      <c r="Q37" s="378"/>
      <c r="R37" s="378"/>
      <c r="S37" s="378"/>
      <c r="T37" s="378"/>
      <c r="U37" s="653"/>
      <c r="V37" s="379"/>
      <c r="W37" s="1803"/>
      <c r="X37" s="1804"/>
    </row>
    <row r="38" spans="1:26" ht="22.5" customHeight="1">
      <c r="A38" s="475"/>
      <c r="B38" s="377"/>
      <c r="C38" s="2239" t="s">
        <v>1095</v>
      </c>
      <c r="D38" s="2199"/>
      <c r="E38" s="2199"/>
      <c r="F38" s="2199"/>
      <c r="G38" s="2199"/>
      <c r="H38" s="2199"/>
      <c r="I38" s="2199"/>
      <c r="J38" s="2199"/>
      <c r="K38" s="2199"/>
      <c r="L38" s="378"/>
      <c r="M38" s="378"/>
      <c r="N38" s="378"/>
      <c r="O38" s="378"/>
      <c r="P38" s="378"/>
      <c r="Q38" s="378"/>
      <c r="R38" s="378"/>
      <c r="S38" s="378"/>
      <c r="T38" s="378"/>
    </row>
    <row r="39" spans="1:26" ht="27.75" customHeight="1">
      <c r="A39" s="475"/>
      <c r="B39" s="426"/>
      <c r="C39" s="510" t="s">
        <v>50</v>
      </c>
      <c r="D39" s="789">
        <v>2021</v>
      </c>
      <c r="E39" s="789">
        <v>2022</v>
      </c>
      <c r="F39" s="789">
        <v>2023</v>
      </c>
      <c r="G39" s="789">
        <v>2024</v>
      </c>
      <c r="H39" s="378"/>
      <c r="I39" s="378"/>
      <c r="J39" s="378"/>
      <c r="K39" s="378"/>
      <c r="L39" s="378"/>
      <c r="M39" s="378"/>
      <c r="N39" s="378"/>
      <c r="O39" s="378"/>
      <c r="P39" s="378"/>
      <c r="Q39" s="378"/>
      <c r="R39" s="378"/>
      <c r="S39" s="378"/>
      <c r="T39" s="378"/>
      <c r="U39" s="378"/>
      <c r="V39" s="378"/>
      <c r="W39" s="378"/>
      <c r="X39" s="378"/>
      <c r="Y39" s="378"/>
      <c r="Z39" s="378"/>
    </row>
    <row r="40" spans="1:26" ht="30" customHeight="1">
      <c r="A40" s="475"/>
      <c r="B40" s="426"/>
      <c r="C40" s="433" t="s">
        <v>1096</v>
      </c>
      <c r="D40" s="792">
        <v>4.2</v>
      </c>
      <c r="E40" s="792">
        <v>6.2</v>
      </c>
      <c r="F40" s="792">
        <v>5.9</v>
      </c>
      <c r="G40" s="793">
        <v>4.63</v>
      </c>
      <c r="L40" s="378"/>
      <c r="M40" s="378"/>
      <c r="N40" s="378"/>
      <c r="O40" s="378"/>
      <c r="P40" s="378"/>
      <c r="Q40" s="378"/>
      <c r="R40" s="378"/>
      <c r="S40" s="378"/>
      <c r="T40" s="378"/>
      <c r="U40" s="378"/>
      <c r="V40" s="378"/>
      <c r="W40" s="378"/>
      <c r="X40" s="378"/>
      <c r="Y40" s="378"/>
      <c r="Z40" s="378"/>
    </row>
    <row r="41" spans="1:26" ht="30" customHeight="1">
      <c r="A41" s="475"/>
      <c r="B41" s="426"/>
      <c r="C41" s="433" t="s">
        <v>1097</v>
      </c>
      <c r="D41" s="794">
        <v>9.8000000000000004E-2</v>
      </c>
      <c r="E41" s="794">
        <v>0.108</v>
      </c>
      <c r="F41" s="794">
        <v>9.4E-2</v>
      </c>
      <c r="G41" s="795">
        <v>0.10299999999999999</v>
      </c>
      <c r="L41" s="378"/>
      <c r="M41" s="378"/>
      <c r="N41" s="378"/>
      <c r="O41" s="378"/>
      <c r="P41" s="378"/>
      <c r="Q41" s="378"/>
      <c r="R41" s="378"/>
      <c r="S41" s="378"/>
      <c r="T41" s="378"/>
      <c r="U41" s="378"/>
      <c r="V41" s="378"/>
      <c r="W41" s="378"/>
      <c r="X41" s="378"/>
      <c r="Y41" s="378"/>
      <c r="Z41" s="378"/>
    </row>
    <row r="42" spans="1:26" ht="18" customHeight="1">
      <c r="A42" s="475"/>
      <c r="B42" s="377"/>
      <c r="C42" s="1853"/>
      <c r="D42" s="1854"/>
      <c r="E42" s="1854"/>
      <c r="F42" s="1854"/>
      <c r="G42" s="1854"/>
      <c r="H42" s="1854"/>
      <c r="I42" s="1854"/>
      <c r="J42" s="1854"/>
      <c r="K42" s="1855"/>
      <c r="L42" s="378"/>
      <c r="M42" s="378"/>
      <c r="N42" s="378"/>
      <c r="O42" s="378"/>
      <c r="P42" s="378"/>
      <c r="Q42" s="378"/>
      <c r="R42" s="378"/>
      <c r="S42" s="378"/>
      <c r="T42" s="378"/>
      <c r="U42" s="378"/>
      <c r="V42" s="378"/>
      <c r="W42" s="378"/>
      <c r="X42" s="378"/>
      <c r="Y42" s="378"/>
      <c r="Z42" s="378"/>
    </row>
    <row r="43" spans="1:26" ht="18" hidden="1" customHeight="1">
      <c r="A43" s="475"/>
      <c r="B43" s="379"/>
      <c r="C43" s="1803" t="s">
        <v>50</v>
      </c>
      <c r="D43" s="1804"/>
      <c r="E43" s="1804"/>
      <c r="F43" s="1804"/>
      <c r="G43" s="1804"/>
      <c r="H43" s="1804"/>
      <c r="I43" s="1804"/>
      <c r="J43" s="1804"/>
      <c r="K43" s="1804"/>
      <c r="L43" s="378"/>
      <c r="M43" s="378"/>
      <c r="N43" s="378"/>
      <c r="O43" s="378"/>
      <c r="P43" s="378"/>
      <c r="Q43" s="378"/>
      <c r="R43" s="378"/>
      <c r="S43" s="378"/>
      <c r="T43" s="378"/>
      <c r="U43" s="653"/>
      <c r="V43" s="379"/>
      <c r="W43" s="1803"/>
      <c r="X43" s="1804"/>
    </row>
    <row r="44" spans="1:26" ht="18" hidden="1" customHeight="1">
      <c r="A44" s="475"/>
      <c r="B44" s="334"/>
      <c r="L44" s="414"/>
      <c r="M44" s="414"/>
      <c r="N44" s="414"/>
      <c r="O44" s="414"/>
      <c r="P44" s="414"/>
      <c r="Q44" s="414"/>
      <c r="R44" s="414"/>
      <c r="S44" s="414"/>
      <c r="T44" s="224"/>
    </row>
    <row r="45" spans="1:26" ht="70.5" hidden="1" customHeight="1">
      <c r="A45" s="475"/>
      <c r="B45" s="334"/>
      <c r="L45" s="414"/>
      <c r="M45" s="414"/>
      <c r="N45" s="414"/>
      <c r="O45" s="414"/>
      <c r="P45" s="414"/>
      <c r="Q45" s="414"/>
      <c r="R45" s="414"/>
      <c r="S45" s="414"/>
      <c r="T45" s="224"/>
    </row>
    <row r="46" spans="1:26" ht="18" hidden="1" customHeight="1">
      <c r="A46" s="475"/>
      <c r="B46" s="334"/>
      <c r="K46" s="414"/>
      <c r="L46" s="414"/>
      <c r="M46" s="414"/>
      <c r="N46" s="414"/>
      <c r="O46" s="414"/>
      <c r="P46" s="414"/>
      <c r="Q46" s="414"/>
      <c r="R46" s="414"/>
      <c r="S46" s="414"/>
      <c r="T46" s="224"/>
    </row>
    <row r="47" spans="1:26" ht="18.75" hidden="1" customHeight="1">
      <c r="A47" s="475"/>
      <c r="B47" s="334"/>
      <c r="C47" s="414"/>
      <c r="D47" s="414"/>
      <c r="E47" s="414"/>
      <c r="F47" s="414"/>
      <c r="G47" s="414"/>
      <c r="H47" s="414"/>
      <c r="I47" s="414"/>
      <c r="J47" s="414"/>
      <c r="K47" s="414"/>
      <c r="L47" s="414"/>
      <c r="M47" s="414"/>
      <c r="N47" s="414"/>
      <c r="O47" s="414"/>
      <c r="P47" s="414"/>
      <c r="Q47" s="414"/>
      <c r="R47" s="414"/>
      <c r="S47" s="414"/>
      <c r="T47" s="224"/>
    </row>
    <row r="48" spans="1:26" ht="18.75" hidden="1" customHeight="1">
      <c r="A48" s="475"/>
      <c r="B48" s="334"/>
      <c r="C48" s="414"/>
      <c r="D48" s="414"/>
      <c r="E48" s="414"/>
      <c r="F48" s="414"/>
      <c r="G48" s="414"/>
      <c r="H48" s="414"/>
      <c r="I48" s="414"/>
      <c r="J48" s="414"/>
      <c r="K48" s="414"/>
      <c r="L48" s="414"/>
      <c r="M48" s="414"/>
      <c r="N48" s="414"/>
      <c r="O48" s="414"/>
      <c r="P48" s="414"/>
      <c r="Q48" s="414"/>
      <c r="R48" s="414"/>
      <c r="S48" s="414"/>
      <c r="T48" s="224"/>
    </row>
    <row r="49" spans="1:20" ht="16" hidden="1">
      <c r="A49" s="475"/>
      <c r="B49" s="334"/>
      <c r="C49" s="414"/>
      <c r="D49" s="414"/>
      <c r="E49" s="414"/>
      <c r="F49" s="414"/>
      <c r="G49" s="414"/>
      <c r="H49" s="414"/>
      <c r="I49" s="414"/>
      <c r="J49" s="414"/>
      <c r="K49" s="414"/>
      <c r="L49" s="414"/>
      <c r="M49" s="414"/>
      <c r="N49" s="414"/>
      <c r="O49" s="414"/>
      <c r="P49" s="414"/>
      <c r="Q49" s="414"/>
      <c r="R49" s="414"/>
      <c r="S49" s="414"/>
      <c r="T49" s="224"/>
    </row>
    <row r="50" spans="1:20" hidden="1">
      <c r="A50" s="221"/>
      <c r="C50" s="435"/>
      <c r="D50" s="436"/>
      <c r="E50" s="436"/>
      <c r="F50" s="436"/>
      <c r="G50" s="436"/>
      <c r="H50" s="436"/>
      <c r="I50" s="436"/>
      <c r="J50" s="436"/>
      <c r="K50" s="436"/>
      <c r="L50" s="436"/>
      <c r="M50" s="436"/>
      <c r="N50" s="436"/>
      <c r="O50" s="436"/>
      <c r="P50" s="436"/>
      <c r="Q50" s="436"/>
      <c r="R50" s="436"/>
      <c r="S50" s="437"/>
    </row>
    <row r="51" spans="1:20"/>
  </sheetData>
  <sheetProtection algorithmName="SHA-512" hashValue="ZYQe8Cu7FLbM/CtWLv/07lSyd/zsYCZwrw29Nf8iHTjx1p4+mr5CiL1jG3QVXxKGez5ioLI/NdNzM6oBBQl/Bg==" saltValue="XFfQi2LbUquDS83am7M5DA==" spinCount="100000" sheet="1" objects="1" scenarios="1" formatRows="0"/>
  <mergeCells count="29">
    <mergeCell ref="C36:G36"/>
    <mergeCell ref="C31:K31"/>
    <mergeCell ref="C30:K30"/>
    <mergeCell ref="W30:X30"/>
    <mergeCell ref="C43:K43"/>
    <mergeCell ref="W43:X43"/>
    <mergeCell ref="C38:K38"/>
    <mergeCell ref="W37:X37"/>
    <mergeCell ref="C42:K42"/>
    <mergeCell ref="C3:K3"/>
    <mergeCell ref="C21:K21"/>
    <mergeCell ref="C4:K4"/>
    <mergeCell ref="C5:J5"/>
    <mergeCell ref="C7:K7"/>
    <mergeCell ref="C14:K14"/>
    <mergeCell ref="C15:J15"/>
    <mergeCell ref="D8:J8"/>
    <mergeCell ref="D9:J9"/>
    <mergeCell ref="D10:J10"/>
    <mergeCell ref="D11:J11"/>
    <mergeCell ref="C29:O29"/>
    <mergeCell ref="C23:S23"/>
    <mergeCell ref="D12:J12"/>
    <mergeCell ref="C22:K22"/>
    <mergeCell ref="C16:E16"/>
    <mergeCell ref="D24:G24"/>
    <mergeCell ref="H24:K24"/>
    <mergeCell ref="L24:O24"/>
    <mergeCell ref="P24:S24"/>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2074-1282-4CC2-A172-60D8149988E5}">
  <sheetPr codeName="Planilha9"/>
  <dimension ref="A1:T95"/>
  <sheetViews>
    <sheetView showGridLines="0" topLeftCell="A19" zoomScale="90" zoomScaleNormal="90" workbookViewId="0">
      <selection activeCell="F13" sqref="F1:F1048576"/>
    </sheetView>
  </sheetViews>
  <sheetFormatPr defaultColWidth="0" defaultRowHeight="0" customHeight="1" zeroHeight="1"/>
  <cols>
    <col min="1" max="1" width="47.453125" style="225" customWidth="1"/>
    <col min="2" max="2" width="5.54296875" style="224" customWidth="1"/>
    <col min="3" max="3" width="53.453125" style="245" customWidth="1"/>
    <col min="4" max="5" width="26.1796875" style="245" customWidth="1"/>
    <col min="6" max="6" width="25.453125" style="245" customWidth="1"/>
    <col min="7" max="7" width="29.453125" style="245" customWidth="1"/>
    <col min="8" max="8" width="20.1796875" style="245" customWidth="1"/>
    <col min="9" max="9" width="27.453125" style="245" customWidth="1"/>
    <col min="10" max="10" width="26" style="245" customWidth="1"/>
    <col min="11" max="11" width="28" style="245" customWidth="1"/>
    <col min="12" max="12" width="20.453125" style="245" customWidth="1"/>
    <col min="13" max="13" width="27.1796875" style="245" customWidth="1"/>
    <col min="14" max="14" width="26.54296875" style="245" customWidth="1"/>
    <col min="15" max="15" width="27.81640625" style="245" customWidth="1"/>
    <col min="16" max="16" width="21.81640625" style="245" customWidth="1"/>
    <col min="17" max="17" width="25.453125" style="245" customWidth="1"/>
    <col min="18" max="18" width="23.81640625" style="245" customWidth="1"/>
    <col min="19" max="19" width="27.453125" style="245" customWidth="1"/>
    <col min="20" max="20" width="14.1796875" style="245" customWidth="1"/>
    <col min="21" max="16384" width="0" style="225" hidden="1"/>
  </cols>
  <sheetData>
    <row r="1" spans="1:20" ht="16">
      <c r="A1" s="511"/>
      <c r="B1" s="334"/>
      <c r="C1" s="438"/>
      <c r="D1" s="439"/>
      <c r="E1" s="439"/>
      <c r="F1" s="439"/>
      <c r="G1" s="439"/>
      <c r="H1" s="439"/>
      <c r="I1" s="439"/>
      <c r="J1" s="439"/>
      <c r="K1" s="439"/>
      <c r="L1" s="439"/>
      <c r="M1" s="439"/>
      <c r="N1" s="439"/>
      <c r="O1" s="439"/>
      <c r="P1" s="439"/>
      <c r="Q1" s="439"/>
      <c r="R1" s="259"/>
      <c r="S1" s="259"/>
      <c r="T1" s="260"/>
    </row>
    <row r="2" spans="1:20" ht="21" customHeight="1">
      <c r="A2" s="512"/>
      <c r="B2" s="379"/>
      <c r="C2" s="440"/>
      <c r="D2" s="440"/>
      <c r="E2" s="440"/>
      <c r="F2" s="440"/>
      <c r="G2" s="440"/>
      <c r="H2" s="440"/>
      <c r="I2" s="440"/>
      <c r="J2" s="440"/>
      <c r="K2" s="441"/>
      <c r="L2" s="441"/>
      <c r="M2" s="441"/>
      <c r="N2" s="441"/>
      <c r="O2" s="441"/>
      <c r="P2" s="441"/>
      <c r="Q2" s="441"/>
      <c r="R2" s="441"/>
      <c r="S2" s="260"/>
      <c r="T2" s="260"/>
    </row>
    <row r="3" spans="1:20" ht="42.75" customHeight="1">
      <c r="A3" s="512"/>
      <c r="B3" s="379"/>
      <c r="C3" s="2255" t="s">
        <v>1098</v>
      </c>
      <c r="D3" s="2256"/>
      <c r="E3" s="2256"/>
      <c r="F3" s="2256"/>
      <c r="G3" s="2256"/>
      <c r="H3" s="1755"/>
      <c r="I3" s="1755"/>
      <c r="J3" s="1755"/>
      <c r="K3" s="262"/>
      <c r="L3" s="262"/>
      <c r="M3" s="262"/>
      <c r="N3" s="262"/>
      <c r="O3" s="68"/>
      <c r="P3" s="68"/>
      <c r="Q3" s="68"/>
      <c r="R3" s="68"/>
      <c r="S3" s="68"/>
      <c r="T3" s="68"/>
    </row>
    <row r="4" spans="1:20" ht="22.4" customHeight="1">
      <c r="A4" s="512"/>
      <c r="B4" s="379"/>
      <c r="C4" s="516" t="s">
        <v>50</v>
      </c>
      <c r="D4" s="648">
        <v>2021</v>
      </c>
      <c r="E4" s="648">
        <v>2022</v>
      </c>
      <c r="F4" s="648">
        <v>2023</v>
      </c>
      <c r="G4" s="648">
        <v>2024</v>
      </c>
      <c r="H4" s="262"/>
      <c r="I4" s="262"/>
      <c r="J4" s="262"/>
      <c r="K4" s="262"/>
      <c r="L4" s="262"/>
      <c r="M4" s="262"/>
      <c r="N4" s="262"/>
      <c r="O4" s="68"/>
      <c r="P4" s="68"/>
      <c r="Q4" s="68"/>
      <c r="R4" s="68"/>
      <c r="S4" s="68"/>
      <c r="T4" s="68"/>
    </row>
    <row r="5" spans="1:20" ht="42.75" customHeight="1">
      <c r="A5" s="512"/>
      <c r="B5" s="379"/>
      <c r="C5" s="645" t="s">
        <v>1099</v>
      </c>
      <c r="D5" s="797" t="s">
        <v>1325</v>
      </c>
      <c r="E5" s="797">
        <v>4235147.4800000004</v>
      </c>
      <c r="F5" s="797">
        <v>4019504.41</v>
      </c>
      <c r="G5" s="797">
        <v>4244637.96</v>
      </c>
      <c r="H5" s="262"/>
      <c r="I5" s="262"/>
      <c r="J5" s="262"/>
      <c r="K5" s="262"/>
      <c r="L5" s="262"/>
      <c r="M5" s="262"/>
      <c r="N5" s="262"/>
      <c r="O5" s="68"/>
      <c r="P5" s="68"/>
      <c r="Q5" s="68"/>
      <c r="R5" s="68"/>
      <c r="S5" s="68"/>
      <c r="T5" s="68"/>
    </row>
    <row r="6" spans="1:20" ht="42.75" customHeight="1">
      <c r="A6" s="512"/>
      <c r="B6" s="379"/>
      <c r="C6" s="442" t="s">
        <v>1100</v>
      </c>
      <c r="D6" s="798" t="s">
        <v>1325</v>
      </c>
      <c r="E6" s="798">
        <v>4235147.4800000004</v>
      </c>
      <c r="F6" s="798">
        <v>4019504.41</v>
      </c>
      <c r="G6" s="798">
        <v>4244637.96</v>
      </c>
      <c r="H6" s="262"/>
      <c r="I6" s="262"/>
      <c r="J6" s="262"/>
      <c r="K6" s="262"/>
      <c r="L6" s="262"/>
      <c r="M6" s="262"/>
      <c r="N6" s="262"/>
      <c r="O6" s="68"/>
      <c r="P6" s="68"/>
      <c r="Q6" s="68"/>
      <c r="R6" s="68"/>
      <c r="S6" s="68"/>
      <c r="T6" s="68"/>
    </row>
    <row r="7" spans="1:20" ht="55.5" customHeight="1">
      <c r="A7" s="512"/>
      <c r="B7" s="379"/>
      <c r="C7" s="647" t="s">
        <v>1101</v>
      </c>
      <c r="D7" s="844" t="s">
        <v>1325</v>
      </c>
      <c r="E7" s="844">
        <v>1</v>
      </c>
      <c r="F7" s="844">
        <v>1</v>
      </c>
      <c r="G7" s="844">
        <v>1</v>
      </c>
      <c r="H7" s="262"/>
      <c r="I7" s="262"/>
      <c r="J7" s="262"/>
      <c r="K7" s="262"/>
      <c r="L7" s="262"/>
      <c r="M7" s="262"/>
      <c r="N7" s="262"/>
      <c r="O7" s="68"/>
      <c r="P7" s="68"/>
      <c r="Q7" s="68"/>
      <c r="R7" s="68"/>
      <c r="S7" s="68"/>
      <c r="T7" s="68"/>
    </row>
    <row r="8" spans="1:20" ht="17.5">
      <c r="A8" s="512"/>
      <c r="B8" s="379"/>
      <c r="C8" s="1749" t="s">
        <v>1102</v>
      </c>
      <c r="D8" s="1750"/>
      <c r="E8" s="1750"/>
      <c r="F8" s="1750"/>
      <c r="G8" s="1750"/>
      <c r="H8" s="1750"/>
      <c r="I8" s="2257"/>
      <c r="J8" s="2257"/>
      <c r="K8" s="2257"/>
      <c r="L8" s="2257"/>
      <c r="M8" s="262"/>
      <c r="N8" s="262"/>
      <c r="O8" s="68"/>
      <c r="P8" s="68"/>
      <c r="Q8" s="68"/>
      <c r="R8" s="68"/>
      <c r="S8" s="68"/>
      <c r="T8" s="68"/>
    </row>
    <row r="9" spans="1:20" ht="67.5" customHeight="1">
      <c r="A9" s="512"/>
      <c r="B9" s="379"/>
      <c r="C9" s="2261" t="s">
        <v>1326</v>
      </c>
      <c r="D9" s="2261"/>
      <c r="E9" s="2261"/>
      <c r="F9" s="2261"/>
      <c r="G9" s="2261"/>
      <c r="H9" s="2261"/>
      <c r="I9" s="2261"/>
      <c r="J9" s="2261"/>
      <c r="K9" s="1287"/>
      <c r="L9" s="1288"/>
      <c r="M9" s="262"/>
      <c r="N9" s="262"/>
      <c r="O9" s="68"/>
      <c r="P9" s="68"/>
      <c r="Q9" s="68"/>
      <c r="R9" s="68"/>
      <c r="S9" s="68"/>
      <c r="T9" s="68"/>
    </row>
    <row r="10" spans="1:20" ht="25.5" customHeight="1">
      <c r="A10" s="511"/>
      <c r="B10" s="262"/>
      <c r="C10" s="867"/>
      <c r="D10" s="867"/>
      <c r="E10" s="867"/>
      <c r="F10" s="867"/>
      <c r="G10" s="867"/>
      <c r="H10" s="867"/>
      <c r="I10" s="867"/>
      <c r="J10" s="413"/>
      <c r="K10" s="232"/>
      <c r="L10" s="232"/>
      <c r="M10" s="232"/>
      <c r="N10" s="232"/>
      <c r="O10" s="232"/>
      <c r="P10" s="232"/>
      <c r="Q10" s="232"/>
      <c r="R10" s="232"/>
      <c r="S10" s="232"/>
      <c r="T10" s="232"/>
    </row>
    <row r="11" spans="1:20" ht="30.75" customHeight="1">
      <c r="A11" s="511"/>
      <c r="B11" s="334"/>
      <c r="C11" s="2255" t="s">
        <v>1103</v>
      </c>
      <c r="D11" s="2256"/>
      <c r="E11" s="2256"/>
      <c r="F11" s="2256"/>
      <c r="G11" s="2256"/>
      <c r="H11" s="2256"/>
      <c r="I11" s="2256"/>
      <c r="J11" s="2256"/>
      <c r="K11" s="260"/>
      <c r="L11" s="260"/>
      <c r="M11" s="260"/>
      <c r="N11" s="260"/>
      <c r="O11" s="260"/>
      <c r="P11" s="260"/>
      <c r="Q11" s="260"/>
      <c r="R11" s="260"/>
      <c r="S11" s="260"/>
      <c r="T11" s="232"/>
    </row>
    <row r="12" spans="1:20" ht="30" customHeight="1">
      <c r="A12" s="511"/>
      <c r="B12" s="334"/>
      <c r="C12" s="636"/>
      <c r="D12" s="2115">
        <v>2021</v>
      </c>
      <c r="E12" s="2115"/>
      <c r="F12" s="2115"/>
      <c r="G12" s="2115"/>
      <c r="H12" s="2115">
        <v>2022</v>
      </c>
      <c r="I12" s="2115"/>
      <c r="J12" s="2115"/>
      <c r="K12" s="2115"/>
      <c r="L12" s="2115">
        <v>2023</v>
      </c>
      <c r="M12" s="2115"/>
      <c r="N12" s="2115"/>
      <c r="O12" s="2115"/>
      <c r="P12" s="2115">
        <v>2024</v>
      </c>
      <c r="Q12" s="2115"/>
      <c r="R12" s="2115"/>
      <c r="S12" s="2115"/>
      <c r="T12" s="352"/>
    </row>
    <row r="13" spans="1:20" ht="39.75" customHeight="1">
      <c r="A13" s="511"/>
      <c r="B13" s="334"/>
      <c r="C13" s="478" t="s">
        <v>1104</v>
      </c>
      <c r="D13" s="676" t="s">
        <v>1105</v>
      </c>
      <c r="E13" s="676" t="s">
        <v>1106</v>
      </c>
      <c r="F13" s="676" t="s">
        <v>1107</v>
      </c>
      <c r="G13" s="1550" t="s">
        <v>53</v>
      </c>
      <c r="H13" s="676" t="s">
        <v>1105</v>
      </c>
      <c r="I13" s="676" t="s">
        <v>1106</v>
      </c>
      <c r="J13" s="676" t="s">
        <v>1107</v>
      </c>
      <c r="K13" s="1550" t="s">
        <v>53</v>
      </c>
      <c r="L13" s="676" t="s">
        <v>1105</v>
      </c>
      <c r="M13" s="676" t="s">
        <v>1106</v>
      </c>
      <c r="N13" s="676" t="s">
        <v>1107</v>
      </c>
      <c r="O13" s="1550" t="s">
        <v>53</v>
      </c>
      <c r="P13" s="676" t="s">
        <v>1105</v>
      </c>
      <c r="Q13" s="676" t="s">
        <v>1106</v>
      </c>
      <c r="R13" s="676" t="s">
        <v>1107</v>
      </c>
      <c r="S13" s="1550" t="s">
        <v>53</v>
      </c>
      <c r="T13" s="352"/>
    </row>
    <row r="14" spans="1:20" ht="45" customHeight="1">
      <c r="A14" s="511"/>
      <c r="B14" s="334"/>
      <c r="C14" s="645" t="s">
        <v>1108</v>
      </c>
      <c r="D14" s="799">
        <v>1</v>
      </c>
      <c r="E14" s="799">
        <v>7</v>
      </c>
      <c r="F14" s="799">
        <v>187</v>
      </c>
      <c r="G14" s="800">
        <v>195</v>
      </c>
      <c r="H14" s="799">
        <v>1</v>
      </c>
      <c r="I14" s="799">
        <v>10</v>
      </c>
      <c r="J14" s="799">
        <v>154</v>
      </c>
      <c r="K14" s="800">
        <v>165</v>
      </c>
      <c r="L14" s="799">
        <v>0</v>
      </c>
      <c r="M14" s="799">
        <v>13</v>
      </c>
      <c r="N14" s="799">
        <v>122</v>
      </c>
      <c r="O14" s="800">
        <v>135</v>
      </c>
      <c r="P14" s="799">
        <v>1</v>
      </c>
      <c r="Q14" s="799">
        <v>16</v>
      </c>
      <c r="R14" s="799">
        <v>123</v>
      </c>
      <c r="S14" s="800">
        <v>140</v>
      </c>
      <c r="T14" s="352"/>
    </row>
    <row r="15" spans="1:20" ht="45" customHeight="1">
      <c r="A15" s="511"/>
      <c r="B15" s="334"/>
      <c r="C15" s="183" t="s">
        <v>1109</v>
      </c>
      <c r="D15" s="801">
        <v>0</v>
      </c>
      <c r="E15" s="801">
        <v>0</v>
      </c>
      <c r="F15" s="801">
        <v>0</v>
      </c>
      <c r="G15" s="802">
        <v>0</v>
      </c>
      <c r="H15" s="801">
        <v>0</v>
      </c>
      <c r="I15" s="801">
        <v>0</v>
      </c>
      <c r="J15" s="801">
        <v>0</v>
      </c>
      <c r="K15" s="802">
        <v>0</v>
      </c>
      <c r="L15" s="801">
        <v>0</v>
      </c>
      <c r="M15" s="801">
        <v>0</v>
      </c>
      <c r="N15" s="801">
        <v>0</v>
      </c>
      <c r="O15" s="802">
        <v>0</v>
      </c>
      <c r="P15" s="801">
        <v>0</v>
      </c>
      <c r="Q15" s="801">
        <v>0</v>
      </c>
      <c r="R15" s="801">
        <v>0</v>
      </c>
      <c r="S15" s="802">
        <v>0</v>
      </c>
      <c r="T15" s="352"/>
    </row>
    <row r="16" spans="1:20" ht="45" customHeight="1">
      <c r="A16" s="511"/>
      <c r="B16" s="334"/>
      <c r="C16" s="645" t="s">
        <v>1110</v>
      </c>
      <c r="D16" s="1181">
        <v>57120</v>
      </c>
      <c r="E16" s="1181">
        <v>392514002</v>
      </c>
      <c r="F16" s="1181">
        <v>17922156</v>
      </c>
      <c r="G16" s="1182">
        <v>410493278</v>
      </c>
      <c r="H16" s="1181">
        <v>15000</v>
      </c>
      <c r="I16" s="1181">
        <v>28318334</v>
      </c>
      <c r="J16" s="1181">
        <v>15507777</v>
      </c>
      <c r="K16" s="1182">
        <v>43841111</v>
      </c>
      <c r="L16" s="1181">
        <v>0</v>
      </c>
      <c r="M16" s="1181">
        <v>17780855</v>
      </c>
      <c r="N16" s="1181">
        <v>15278160</v>
      </c>
      <c r="O16" s="1182">
        <v>33059015</v>
      </c>
      <c r="P16" s="1181">
        <v>7541.86</v>
      </c>
      <c r="Q16" s="1181">
        <v>27588473.379999999</v>
      </c>
      <c r="R16" s="1181">
        <v>9210731.9000000004</v>
      </c>
      <c r="S16" s="1182">
        <v>36806747.140000001</v>
      </c>
      <c r="T16" s="352"/>
    </row>
    <row r="17" spans="1:20" s="233" customFormat="1" ht="45" customHeight="1">
      <c r="A17" s="513"/>
      <c r="B17" s="304"/>
      <c r="C17" s="183" t="s">
        <v>1111</v>
      </c>
      <c r="D17" s="801">
        <v>0</v>
      </c>
      <c r="E17" s="801">
        <v>0</v>
      </c>
      <c r="F17" s="801">
        <v>0</v>
      </c>
      <c r="G17" s="802">
        <v>0</v>
      </c>
      <c r="H17" s="801">
        <v>0</v>
      </c>
      <c r="I17" s="801">
        <v>0</v>
      </c>
      <c r="J17" s="801">
        <v>0</v>
      </c>
      <c r="K17" s="802">
        <v>0</v>
      </c>
      <c r="L17" s="801">
        <v>0</v>
      </c>
      <c r="M17" s="801">
        <v>0</v>
      </c>
      <c r="N17" s="801">
        <v>0</v>
      </c>
      <c r="O17" s="802">
        <v>0</v>
      </c>
      <c r="P17" s="801">
        <v>0</v>
      </c>
      <c r="Q17" s="801">
        <v>0</v>
      </c>
      <c r="R17" s="801">
        <v>0</v>
      </c>
      <c r="S17" s="802">
        <v>0</v>
      </c>
      <c r="T17" s="329"/>
    </row>
    <row r="18" spans="1:20" ht="47.25" customHeight="1">
      <c r="A18" s="511"/>
      <c r="B18" s="304"/>
      <c r="C18" s="1749" t="s">
        <v>1112</v>
      </c>
      <c r="D18" s="1750"/>
      <c r="E18" s="1750"/>
      <c r="F18" s="1750"/>
      <c r="G18" s="1750"/>
      <c r="H18" s="1750"/>
      <c r="I18" s="1750"/>
      <c r="J18" s="1750"/>
      <c r="K18" s="1750"/>
      <c r="L18" s="1750"/>
      <c r="M18" s="2259"/>
      <c r="N18" s="2260"/>
      <c r="O18" s="2260"/>
      <c r="P18" s="2260"/>
      <c r="Q18" s="2260"/>
      <c r="R18" s="2260"/>
      <c r="S18" s="2260"/>
      <c r="T18" s="232"/>
    </row>
    <row r="19" spans="1:20" ht="21.75" customHeight="1">
      <c r="A19" s="511"/>
      <c r="B19" s="304"/>
      <c r="C19" s="690"/>
      <c r="D19" s="691"/>
      <c r="E19" s="691"/>
      <c r="F19" s="691"/>
      <c r="G19" s="691"/>
      <c r="H19" s="691"/>
      <c r="I19" s="692"/>
      <c r="J19" s="692"/>
      <c r="K19" s="692"/>
      <c r="L19" s="692"/>
      <c r="M19" s="690"/>
      <c r="N19" s="691"/>
      <c r="O19" s="691"/>
      <c r="P19" s="691"/>
      <c r="Q19" s="691"/>
      <c r="R19" s="691"/>
      <c r="S19" s="692"/>
      <c r="T19" s="232"/>
    </row>
    <row r="20" spans="1:20" ht="30.75" customHeight="1">
      <c r="A20" s="511"/>
      <c r="B20" s="334"/>
      <c r="C20" s="2255" t="s">
        <v>1113</v>
      </c>
      <c r="D20" s="2256"/>
      <c r="E20" s="2256"/>
      <c r="F20" s="2256"/>
      <c r="G20" s="2256"/>
      <c r="H20" s="1755"/>
      <c r="I20" s="1755"/>
      <c r="J20" s="1755"/>
      <c r="K20" s="1755"/>
      <c r="L20" s="1755"/>
      <c r="M20" s="2259"/>
      <c r="N20" s="2260"/>
      <c r="O20" s="2260"/>
      <c r="P20" s="2260"/>
      <c r="Q20" s="2260"/>
      <c r="R20" s="2260"/>
      <c r="S20" s="1631"/>
      <c r="T20" s="232"/>
    </row>
    <row r="21" spans="1:20" ht="28.5" customHeight="1">
      <c r="A21" s="511"/>
      <c r="B21" s="334"/>
      <c r="C21" s="516" t="s">
        <v>50</v>
      </c>
      <c r="D21" s="648">
        <v>2021</v>
      </c>
      <c r="E21" s="648">
        <v>2022</v>
      </c>
      <c r="F21" s="648">
        <v>2023</v>
      </c>
      <c r="G21" s="648">
        <v>2024</v>
      </c>
      <c r="H21" s="443"/>
      <c r="I21" s="692"/>
      <c r="J21" s="692"/>
      <c r="K21" s="692"/>
      <c r="L21" s="692"/>
      <c r="M21" s="2259"/>
      <c r="N21" s="2260"/>
      <c r="O21" s="2260"/>
      <c r="P21" s="2260"/>
      <c r="Q21" s="2260"/>
      <c r="R21" s="2260"/>
      <c r="S21" s="1631"/>
      <c r="T21" s="232"/>
    </row>
    <row r="22" spans="1:20" ht="29.25" customHeight="1">
      <c r="A22" s="511"/>
      <c r="B22" s="334"/>
      <c r="C22" s="647" t="s">
        <v>1114</v>
      </c>
      <c r="D22" s="803">
        <v>3.63</v>
      </c>
      <c r="E22" s="803">
        <v>4.33</v>
      </c>
      <c r="F22" s="185">
        <v>5.16</v>
      </c>
      <c r="G22" s="185">
        <v>4.8499999999999996</v>
      </c>
      <c r="H22" s="443"/>
      <c r="I22" s="692"/>
      <c r="J22" s="692"/>
      <c r="K22" s="692"/>
      <c r="L22" s="692"/>
      <c r="M22" s="2259"/>
      <c r="N22" s="2260"/>
      <c r="O22" s="2260"/>
      <c r="P22" s="2260"/>
      <c r="Q22" s="2260"/>
      <c r="R22" s="2260"/>
      <c r="S22" s="1631"/>
      <c r="T22" s="232"/>
    </row>
    <row r="23" spans="1:20" ht="27.75" customHeight="1">
      <c r="A23" s="511"/>
      <c r="B23" s="334"/>
      <c r="C23" s="1749" t="s">
        <v>1115</v>
      </c>
      <c r="D23" s="1750"/>
      <c r="E23" s="1750"/>
      <c r="F23" s="1750"/>
      <c r="G23" s="1750"/>
      <c r="H23" s="1750"/>
      <c r="I23" s="2257"/>
      <c r="J23" s="2257"/>
      <c r="K23" s="2257"/>
      <c r="L23" s="2257"/>
      <c r="M23" s="232"/>
      <c r="N23" s="232"/>
      <c r="O23" s="232"/>
      <c r="P23" s="232"/>
      <c r="Q23" s="232"/>
      <c r="R23" s="232"/>
      <c r="S23" s="232"/>
      <c r="T23" s="232"/>
    </row>
    <row r="24" spans="1:20" ht="25.5" customHeight="1">
      <c r="A24" s="511"/>
      <c r="B24" s="334"/>
      <c r="C24" s="334"/>
      <c r="D24" s="334"/>
      <c r="E24" s="334"/>
      <c r="F24" s="334"/>
      <c r="G24" s="334"/>
      <c r="H24" s="334"/>
      <c r="I24" s="334"/>
      <c r="J24" s="334"/>
      <c r="K24" s="334"/>
      <c r="L24" s="334"/>
      <c r="M24" s="232"/>
      <c r="N24" s="232"/>
      <c r="O24" s="232"/>
      <c r="P24" s="232"/>
      <c r="Q24" s="232"/>
      <c r="R24" s="232"/>
      <c r="S24" s="232"/>
      <c r="T24" s="232"/>
    </row>
    <row r="25" spans="1:20" ht="30.75" customHeight="1">
      <c r="A25" s="511"/>
      <c r="B25" s="334"/>
      <c r="C25" s="1754" t="s">
        <v>1116</v>
      </c>
      <c r="D25" s="1755"/>
      <c r="E25" s="1755"/>
      <c r="F25" s="1755"/>
      <c r="G25" s="1755"/>
      <c r="H25" s="1755"/>
      <c r="I25" s="1755"/>
      <c r="J25" s="1755"/>
      <c r="K25" s="232"/>
      <c r="L25" s="232"/>
      <c r="M25" s="232"/>
      <c r="N25" s="232"/>
      <c r="O25" s="232"/>
      <c r="P25" s="232"/>
      <c r="Q25" s="232"/>
      <c r="R25" s="232"/>
      <c r="S25" s="232"/>
      <c r="T25" s="232"/>
    </row>
    <row r="26" spans="1:20" ht="191.15" customHeight="1">
      <c r="A26" s="511"/>
      <c r="B26" s="334"/>
      <c r="C26" s="2247" t="s">
        <v>1117</v>
      </c>
      <c r="D26" s="2248"/>
      <c r="E26" s="2248"/>
      <c r="F26" s="2248"/>
      <c r="G26" s="2248"/>
      <c r="H26" s="2248"/>
      <c r="I26" s="2248"/>
      <c r="J26" s="2249"/>
      <c r="K26" s="689"/>
      <c r="L26" s="232"/>
      <c r="M26" s="232"/>
      <c r="N26" s="232"/>
      <c r="O26" s="232"/>
      <c r="P26" s="232"/>
      <c r="Q26" s="232"/>
      <c r="R26" s="232"/>
      <c r="S26" s="232"/>
      <c r="T26" s="232"/>
    </row>
    <row r="27" spans="1:20" ht="18" customHeight="1">
      <c r="A27" s="511"/>
      <c r="B27" s="334"/>
      <c r="C27" s="225"/>
      <c r="D27" s="225"/>
      <c r="E27" s="225"/>
      <c r="F27" s="225"/>
      <c r="G27" s="225"/>
      <c r="H27" s="225"/>
      <c r="I27" s="232"/>
      <c r="J27" s="232"/>
      <c r="K27" s="232"/>
      <c r="L27" s="232"/>
      <c r="M27" s="232"/>
      <c r="N27" s="232"/>
      <c r="O27" s="232"/>
      <c r="P27" s="232"/>
      <c r="Q27" s="232"/>
      <c r="R27" s="232"/>
      <c r="S27" s="232"/>
      <c r="T27" s="232"/>
    </row>
    <row r="28" spans="1:20" ht="18" customHeight="1">
      <c r="A28" s="511"/>
      <c r="B28" s="334"/>
      <c r="C28" s="1754" t="s">
        <v>1118</v>
      </c>
      <c r="D28" s="1755"/>
      <c r="E28" s="1755"/>
      <c r="F28" s="1755"/>
      <c r="G28" s="1755"/>
      <c r="H28" s="1755"/>
      <c r="I28" s="1755"/>
      <c r="J28" s="1755"/>
      <c r="K28" s="2253" t="s">
        <v>1119</v>
      </c>
      <c r="L28" s="232"/>
      <c r="M28" s="232"/>
      <c r="N28" s="232"/>
      <c r="O28" s="232"/>
      <c r="P28" s="232"/>
      <c r="Q28" s="232"/>
      <c r="R28" s="232"/>
      <c r="S28" s="232"/>
      <c r="T28" s="232"/>
    </row>
    <row r="29" spans="1:20" ht="61.5" customHeight="1">
      <c r="A29" s="513"/>
      <c r="B29" s="334"/>
      <c r="C29" s="2258" t="s">
        <v>1120</v>
      </c>
      <c r="D29" s="1729"/>
      <c r="E29" s="1729"/>
      <c r="F29" s="1729"/>
      <c r="G29" s="1729"/>
      <c r="H29" s="1729"/>
      <c r="I29" s="1729"/>
      <c r="J29" s="1730"/>
      <c r="K29" s="2254"/>
      <c r="L29" s="232"/>
      <c r="M29" s="232"/>
      <c r="N29" s="232"/>
      <c r="O29" s="232"/>
      <c r="P29" s="232"/>
      <c r="Q29" s="232"/>
      <c r="R29" s="232"/>
      <c r="S29" s="232"/>
      <c r="T29" s="232"/>
    </row>
    <row r="30" spans="1:20" ht="16">
      <c r="A30" s="513"/>
      <c r="B30" s="334"/>
      <c r="C30" s="232"/>
      <c r="D30" s="232"/>
      <c r="E30" s="232"/>
      <c r="F30" s="232"/>
      <c r="G30" s="232"/>
      <c r="H30" s="232"/>
      <c r="I30" s="232"/>
      <c r="J30" s="232"/>
      <c r="K30" s="232"/>
      <c r="L30" s="232"/>
      <c r="M30" s="232"/>
      <c r="N30" s="232"/>
      <c r="O30" s="232"/>
      <c r="P30" s="232"/>
      <c r="Q30" s="232"/>
      <c r="R30" s="232"/>
      <c r="S30" s="232"/>
      <c r="T30" s="232"/>
    </row>
    <row r="31" spans="1:20" ht="18" hidden="1" customHeight="1">
      <c r="B31" s="334"/>
      <c r="C31" s="232"/>
      <c r="D31" s="232"/>
      <c r="E31" s="232"/>
      <c r="F31" s="232"/>
      <c r="G31" s="232"/>
      <c r="H31" s="232"/>
      <c r="I31" s="232"/>
      <c r="J31" s="232"/>
      <c r="K31" s="232"/>
      <c r="L31" s="232"/>
      <c r="M31" s="232"/>
      <c r="N31" s="232"/>
      <c r="O31" s="232"/>
      <c r="P31" s="232"/>
      <c r="Q31" s="232"/>
      <c r="R31" s="232"/>
      <c r="S31" s="232"/>
      <c r="T31" s="232"/>
    </row>
    <row r="32" spans="1:20" ht="15.5" hidden="1">
      <c r="B32" s="334"/>
      <c r="C32" s="232"/>
      <c r="D32" s="232"/>
      <c r="E32" s="232"/>
      <c r="F32" s="232"/>
      <c r="G32" s="232"/>
      <c r="H32" s="232"/>
      <c r="I32" s="232"/>
      <c r="J32" s="232"/>
      <c r="K32" s="232"/>
      <c r="L32" s="232"/>
      <c r="M32" s="232"/>
      <c r="N32" s="232"/>
      <c r="O32" s="232"/>
      <c r="P32" s="232"/>
      <c r="Q32" s="232"/>
      <c r="R32" s="232"/>
      <c r="S32" s="232"/>
      <c r="T32" s="232"/>
    </row>
    <row r="33" spans="2:20" ht="15.5" hidden="1">
      <c r="B33" s="334"/>
      <c r="C33" s="232"/>
      <c r="D33" s="232"/>
      <c r="E33" s="232"/>
      <c r="F33" s="232"/>
      <c r="G33" s="232"/>
      <c r="H33" s="232"/>
      <c r="I33" s="232"/>
      <c r="J33" s="232"/>
      <c r="K33" s="232"/>
      <c r="L33" s="232"/>
      <c r="M33" s="232"/>
      <c r="N33" s="232"/>
      <c r="O33" s="232"/>
      <c r="P33" s="232"/>
      <c r="Q33" s="232"/>
      <c r="R33" s="232"/>
      <c r="S33" s="232"/>
      <c r="T33" s="232"/>
    </row>
    <row r="34" spans="2:20" ht="15.5" hidden="1">
      <c r="B34" s="334"/>
      <c r="C34" s="232"/>
      <c r="D34" s="232"/>
      <c r="E34" s="232"/>
      <c r="F34" s="232"/>
      <c r="G34" s="232"/>
      <c r="H34" s="232"/>
      <c r="I34" s="232"/>
      <c r="J34" s="232"/>
      <c r="K34" s="232"/>
      <c r="L34" s="232"/>
      <c r="M34" s="232"/>
      <c r="N34" s="232"/>
      <c r="O34" s="232"/>
      <c r="P34" s="232"/>
      <c r="Q34" s="232"/>
      <c r="R34" s="232"/>
      <c r="S34" s="232"/>
      <c r="T34" s="232"/>
    </row>
    <row r="35" spans="2:20" ht="15.5" hidden="1">
      <c r="B35" s="334"/>
      <c r="C35" s="232"/>
      <c r="D35" s="232"/>
      <c r="E35" s="232"/>
      <c r="F35" s="232"/>
      <c r="G35" s="232"/>
      <c r="H35" s="232"/>
      <c r="I35" s="232"/>
      <c r="J35" s="232"/>
      <c r="K35" s="232"/>
      <c r="L35" s="232"/>
      <c r="M35" s="232"/>
      <c r="N35" s="232"/>
      <c r="O35" s="232"/>
      <c r="P35" s="232"/>
      <c r="Q35" s="232"/>
      <c r="R35" s="232"/>
      <c r="S35" s="232"/>
      <c r="T35" s="232"/>
    </row>
    <row r="36" spans="2:20" ht="15.5" hidden="1">
      <c r="B36" s="334"/>
      <c r="C36" s="232"/>
      <c r="D36" s="232"/>
      <c r="E36" s="232"/>
      <c r="F36" s="232"/>
      <c r="G36" s="232"/>
      <c r="H36" s="232"/>
      <c r="I36" s="232"/>
      <c r="J36" s="232"/>
      <c r="K36" s="232"/>
      <c r="L36" s="232"/>
      <c r="M36" s="232"/>
      <c r="N36" s="232"/>
      <c r="O36" s="232"/>
      <c r="P36" s="232"/>
      <c r="Q36" s="232"/>
      <c r="R36" s="232"/>
      <c r="S36" s="232"/>
      <c r="T36" s="232"/>
    </row>
    <row r="37" spans="2:20" ht="15.5" hidden="1">
      <c r="B37" s="334"/>
      <c r="C37" s="232"/>
      <c r="D37" s="232"/>
      <c r="E37" s="232"/>
      <c r="F37" s="232"/>
      <c r="G37" s="232"/>
      <c r="H37" s="232"/>
      <c r="I37" s="232"/>
      <c r="J37" s="232"/>
      <c r="K37" s="232"/>
      <c r="L37" s="232"/>
      <c r="M37" s="232"/>
      <c r="N37" s="232"/>
      <c r="O37" s="232"/>
      <c r="P37" s="232"/>
      <c r="Q37" s="232"/>
      <c r="R37" s="232"/>
      <c r="S37" s="232"/>
      <c r="T37" s="232"/>
    </row>
    <row r="38" spans="2:20" ht="15.5" hidden="1">
      <c r="B38" s="334"/>
      <c r="C38" s="232"/>
      <c r="D38" s="232"/>
      <c r="E38" s="232"/>
      <c r="F38" s="232"/>
      <c r="G38" s="232"/>
      <c r="H38" s="232"/>
      <c r="I38" s="232"/>
      <c r="J38" s="232"/>
      <c r="K38" s="232"/>
      <c r="L38" s="232"/>
      <c r="M38" s="232"/>
      <c r="N38" s="232"/>
      <c r="O38" s="232"/>
      <c r="P38" s="232"/>
      <c r="Q38" s="232"/>
      <c r="R38" s="232"/>
      <c r="S38" s="232"/>
      <c r="T38" s="232"/>
    </row>
    <row r="39" spans="2:20" ht="15.5" hidden="1">
      <c r="B39" s="334"/>
      <c r="C39" s="232"/>
      <c r="D39" s="232"/>
      <c r="E39" s="232"/>
      <c r="F39" s="232"/>
      <c r="G39" s="232"/>
      <c r="H39" s="232"/>
      <c r="I39" s="232"/>
      <c r="J39" s="232"/>
      <c r="K39" s="232"/>
      <c r="L39" s="232"/>
      <c r="M39" s="232"/>
      <c r="N39" s="232"/>
      <c r="O39" s="232"/>
      <c r="P39" s="232"/>
      <c r="Q39" s="232"/>
      <c r="R39" s="232"/>
      <c r="S39" s="232"/>
      <c r="T39" s="232"/>
    </row>
    <row r="40" spans="2:20" ht="15.5" hidden="1">
      <c r="B40" s="334"/>
      <c r="C40" s="232"/>
      <c r="D40" s="232"/>
      <c r="E40" s="232"/>
      <c r="F40" s="232"/>
      <c r="G40" s="232"/>
      <c r="H40" s="232"/>
      <c r="I40" s="232"/>
      <c r="J40" s="232"/>
      <c r="K40" s="232"/>
      <c r="L40" s="232"/>
      <c r="M40" s="232"/>
      <c r="N40" s="232"/>
      <c r="O40" s="232"/>
      <c r="P40" s="232"/>
      <c r="Q40" s="232"/>
      <c r="R40" s="232"/>
      <c r="S40" s="232"/>
      <c r="T40" s="232"/>
    </row>
    <row r="41" spans="2:20" ht="15.5" hidden="1">
      <c r="B41" s="334"/>
      <c r="C41" s="232"/>
      <c r="D41" s="232"/>
      <c r="E41" s="232"/>
      <c r="F41" s="232"/>
      <c r="G41" s="232"/>
      <c r="H41" s="232"/>
      <c r="I41" s="232"/>
      <c r="J41" s="232"/>
      <c r="K41" s="232"/>
      <c r="L41" s="232"/>
      <c r="M41" s="232"/>
      <c r="N41" s="232"/>
      <c r="O41" s="232"/>
      <c r="P41" s="232"/>
      <c r="Q41" s="232"/>
      <c r="R41" s="232"/>
      <c r="S41" s="232"/>
      <c r="T41" s="232"/>
    </row>
    <row r="42" spans="2:20" ht="15.5" hidden="1">
      <c r="B42" s="334"/>
      <c r="C42" s="232"/>
      <c r="D42" s="232"/>
      <c r="E42" s="232"/>
      <c r="F42" s="232"/>
      <c r="G42" s="232"/>
      <c r="H42" s="232"/>
      <c r="I42" s="232"/>
      <c r="J42" s="232"/>
      <c r="K42" s="232"/>
      <c r="L42" s="232"/>
      <c r="M42" s="232"/>
      <c r="N42" s="232"/>
      <c r="O42" s="232"/>
      <c r="P42" s="232"/>
      <c r="Q42" s="232"/>
      <c r="R42" s="232"/>
      <c r="S42" s="232"/>
      <c r="T42" s="232"/>
    </row>
    <row r="43" spans="2:20" ht="21" hidden="1" customHeight="1">
      <c r="B43" s="334"/>
      <c r="C43" s="232"/>
      <c r="D43" s="232"/>
      <c r="E43" s="232"/>
      <c r="F43" s="232"/>
      <c r="G43" s="232"/>
      <c r="H43" s="232"/>
      <c r="I43" s="232"/>
      <c r="J43" s="232"/>
      <c r="K43" s="232"/>
      <c r="L43" s="232"/>
      <c r="M43" s="232"/>
      <c r="N43" s="232"/>
      <c r="O43" s="232"/>
      <c r="P43" s="232"/>
      <c r="Q43" s="232"/>
      <c r="R43" s="232"/>
      <c r="S43" s="232"/>
      <c r="T43" s="232"/>
    </row>
    <row r="44" spans="2:20" ht="21" hidden="1" customHeight="1">
      <c r="B44" s="334"/>
      <c r="C44" s="232"/>
      <c r="D44" s="232"/>
      <c r="E44" s="232"/>
      <c r="F44" s="232"/>
      <c r="G44" s="232"/>
      <c r="H44" s="232"/>
      <c r="I44" s="232"/>
      <c r="J44" s="232"/>
      <c r="K44" s="232"/>
      <c r="L44" s="232"/>
      <c r="M44" s="232"/>
      <c r="N44" s="232"/>
      <c r="O44" s="232"/>
      <c r="P44" s="232"/>
      <c r="Q44" s="232"/>
      <c r="R44" s="232"/>
      <c r="S44" s="232"/>
      <c r="T44" s="232"/>
    </row>
    <row r="45" spans="2:20" ht="21" hidden="1" customHeight="1">
      <c r="B45" s="334"/>
      <c r="C45" s="232"/>
      <c r="D45" s="232"/>
      <c r="E45" s="232"/>
      <c r="F45" s="232"/>
      <c r="G45" s="232"/>
      <c r="H45" s="232"/>
      <c r="I45" s="232"/>
      <c r="J45" s="232"/>
      <c r="K45" s="232"/>
      <c r="L45" s="232"/>
      <c r="M45" s="232"/>
      <c r="N45" s="232"/>
      <c r="O45" s="232"/>
      <c r="P45" s="232"/>
      <c r="Q45" s="232"/>
      <c r="R45" s="232"/>
      <c r="S45" s="232"/>
      <c r="T45" s="232"/>
    </row>
    <row r="46" spans="2:20" ht="21" hidden="1" customHeight="1">
      <c r="B46" s="334"/>
      <c r="C46" s="232"/>
      <c r="D46" s="232"/>
      <c r="E46" s="232"/>
      <c r="F46" s="232"/>
      <c r="G46" s="232"/>
      <c r="H46" s="232"/>
      <c r="I46" s="232"/>
      <c r="J46" s="232"/>
      <c r="K46" s="232"/>
      <c r="L46" s="232"/>
      <c r="M46" s="232"/>
      <c r="N46" s="232"/>
      <c r="O46" s="232"/>
      <c r="P46" s="232"/>
      <c r="Q46" s="232"/>
      <c r="R46" s="232"/>
      <c r="S46" s="232"/>
      <c r="T46" s="232"/>
    </row>
    <row r="47" spans="2:20" ht="21" hidden="1" customHeight="1">
      <c r="B47" s="334"/>
      <c r="C47" s="232"/>
      <c r="D47" s="232"/>
      <c r="E47" s="232"/>
      <c r="F47" s="232"/>
      <c r="G47" s="232"/>
      <c r="H47" s="232"/>
      <c r="I47" s="232"/>
      <c r="J47" s="232"/>
      <c r="K47" s="232"/>
      <c r="L47" s="232"/>
      <c r="M47" s="232"/>
      <c r="N47" s="232"/>
      <c r="O47" s="232"/>
      <c r="P47" s="232"/>
      <c r="Q47" s="232"/>
      <c r="R47" s="232"/>
      <c r="S47" s="232"/>
      <c r="T47" s="232"/>
    </row>
    <row r="48" spans="2:20" ht="15.5" hidden="1">
      <c r="B48" s="334"/>
      <c r="C48" s="232"/>
      <c r="D48" s="232"/>
      <c r="E48" s="232"/>
      <c r="F48" s="232"/>
      <c r="G48" s="232"/>
      <c r="H48" s="232"/>
      <c r="I48" s="232"/>
      <c r="J48" s="232"/>
      <c r="K48" s="232"/>
      <c r="L48" s="232"/>
      <c r="M48" s="232"/>
      <c r="N48" s="232"/>
      <c r="O48" s="232"/>
      <c r="P48" s="232"/>
      <c r="Q48" s="232"/>
      <c r="R48" s="232"/>
      <c r="S48" s="232"/>
      <c r="T48" s="232"/>
    </row>
    <row r="49" spans="2:20" ht="24" hidden="1" customHeight="1">
      <c r="B49" s="334"/>
      <c r="C49" s="348"/>
      <c r="D49" s="68"/>
      <c r="E49" s="68"/>
      <c r="F49" s="68"/>
      <c r="G49" s="68"/>
      <c r="H49" s="68"/>
      <c r="I49" s="68"/>
      <c r="J49" s="68"/>
      <c r="K49" s="68"/>
      <c r="L49" s="68"/>
      <c r="M49" s="68"/>
      <c r="N49" s="68"/>
      <c r="O49" s="68"/>
      <c r="P49" s="68"/>
      <c r="Q49" s="68"/>
      <c r="R49" s="349"/>
      <c r="S49" s="350"/>
      <c r="T49" s="261"/>
    </row>
    <row r="50" spans="2:20" ht="15.5" hidden="1">
      <c r="B50" s="334"/>
      <c r="C50" s="348"/>
      <c r="D50" s="68"/>
      <c r="E50" s="68"/>
      <c r="F50" s="68"/>
      <c r="G50" s="68"/>
      <c r="H50" s="68"/>
      <c r="I50" s="68"/>
      <c r="J50" s="68"/>
      <c r="K50" s="68"/>
      <c r="L50" s="68"/>
      <c r="M50" s="68"/>
      <c r="N50" s="68"/>
      <c r="O50" s="68"/>
      <c r="P50" s="68"/>
      <c r="Q50" s="68"/>
      <c r="R50" s="349"/>
      <c r="S50" s="352"/>
      <c r="T50" s="232"/>
    </row>
    <row r="51" spans="2:20" ht="15.5" hidden="1">
      <c r="B51" s="334"/>
      <c r="C51" s="348"/>
      <c r="D51" s="68"/>
      <c r="E51" s="68"/>
      <c r="F51" s="68"/>
      <c r="G51" s="68"/>
      <c r="H51" s="68"/>
      <c r="I51" s="68"/>
      <c r="J51" s="68"/>
      <c r="K51" s="68"/>
      <c r="L51" s="68"/>
      <c r="M51" s="68"/>
      <c r="N51" s="68"/>
      <c r="O51" s="68"/>
      <c r="P51" s="68"/>
      <c r="Q51" s="68"/>
      <c r="R51" s="349"/>
      <c r="S51" s="352"/>
      <c r="T51" s="232"/>
    </row>
    <row r="52" spans="2:20" ht="15.5" hidden="1">
      <c r="B52" s="334"/>
      <c r="C52" s="348"/>
      <c r="D52" s="68"/>
      <c r="E52" s="68"/>
      <c r="F52" s="68"/>
      <c r="G52" s="68"/>
      <c r="H52" s="68"/>
      <c r="I52" s="68"/>
      <c r="J52" s="68"/>
      <c r="K52" s="68"/>
      <c r="L52" s="68"/>
      <c r="M52" s="68"/>
      <c r="N52" s="68"/>
      <c r="O52" s="68"/>
      <c r="P52" s="68"/>
      <c r="Q52" s="68"/>
      <c r="R52" s="349"/>
      <c r="S52" s="352"/>
      <c r="T52" s="232"/>
    </row>
    <row r="53" spans="2:20" ht="15.5" hidden="1">
      <c r="B53" s="334"/>
      <c r="C53" s="348"/>
      <c r="D53" s="68"/>
      <c r="E53" s="68"/>
      <c r="F53" s="68"/>
      <c r="G53" s="68"/>
      <c r="H53" s="68"/>
      <c r="I53" s="68"/>
      <c r="J53" s="68"/>
      <c r="K53" s="68"/>
      <c r="L53" s="68"/>
      <c r="M53" s="68"/>
      <c r="N53" s="68"/>
      <c r="O53" s="68"/>
      <c r="P53" s="68"/>
      <c r="Q53" s="68"/>
      <c r="R53" s="349"/>
      <c r="S53" s="352"/>
      <c r="T53" s="232"/>
    </row>
    <row r="54" spans="2:20" ht="15.5" hidden="1">
      <c r="B54" s="334"/>
      <c r="C54" s="348"/>
      <c r="D54" s="68"/>
      <c r="E54" s="68"/>
      <c r="F54" s="68"/>
      <c r="G54" s="68"/>
      <c r="H54" s="68"/>
      <c r="I54" s="68"/>
      <c r="J54" s="68"/>
      <c r="K54" s="68"/>
      <c r="L54" s="68"/>
      <c r="M54" s="68"/>
      <c r="N54" s="68"/>
      <c r="O54" s="68"/>
      <c r="P54" s="68"/>
      <c r="Q54" s="68"/>
      <c r="R54" s="349"/>
      <c r="S54" s="352"/>
      <c r="T54" s="232"/>
    </row>
    <row r="55" spans="2:20" ht="15.5" hidden="1">
      <c r="B55" s="334"/>
      <c r="C55" s="348"/>
      <c r="D55" s="68"/>
      <c r="E55" s="68"/>
      <c r="F55" s="68"/>
      <c r="G55" s="68"/>
      <c r="H55" s="68"/>
      <c r="I55" s="68"/>
      <c r="J55" s="68"/>
      <c r="K55" s="68"/>
      <c r="L55" s="68"/>
      <c r="M55" s="68"/>
      <c r="N55" s="68"/>
      <c r="O55" s="68"/>
      <c r="P55" s="68"/>
      <c r="Q55" s="68"/>
      <c r="R55" s="349"/>
      <c r="S55" s="352"/>
      <c r="T55" s="232"/>
    </row>
    <row r="56" spans="2:20" ht="15.5" hidden="1">
      <c r="B56" s="334"/>
      <c r="C56" s="348"/>
      <c r="D56" s="68"/>
      <c r="E56" s="68"/>
      <c r="F56" s="68"/>
      <c r="G56" s="68"/>
      <c r="H56" s="68"/>
      <c r="I56" s="68"/>
      <c r="J56" s="68"/>
      <c r="K56" s="68"/>
      <c r="L56" s="68"/>
      <c r="M56" s="68"/>
      <c r="N56" s="68"/>
      <c r="O56" s="68"/>
      <c r="P56" s="68"/>
      <c r="Q56" s="68"/>
      <c r="R56" s="349"/>
      <c r="S56" s="352"/>
      <c r="T56" s="232"/>
    </row>
    <row r="57" spans="2:20" ht="15.5" hidden="1">
      <c r="B57" s="334"/>
      <c r="C57" s="348"/>
      <c r="D57" s="68"/>
      <c r="E57" s="68"/>
      <c r="F57" s="68"/>
      <c r="G57" s="68"/>
      <c r="H57" s="68"/>
      <c r="I57" s="68"/>
      <c r="J57" s="68"/>
      <c r="K57" s="68"/>
      <c r="L57" s="68"/>
      <c r="M57" s="68"/>
      <c r="N57" s="68"/>
      <c r="O57" s="68"/>
      <c r="P57" s="68"/>
      <c r="Q57" s="68"/>
      <c r="R57" s="349"/>
      <c r="S57" s="352"/>
      <c r="T57" s="232"/>
    </row>
    <row r="58" spans="2:20" ht="15.5" hidden="1">
      <c r="B58" s="334"/>
      <c r="C58" s="348"/>
      <c r="D58" s="68"/>
      <c r="E58" s="68"/>
      <c r="F58" s="68"/>
      <c r="G58" s="68"/>
      <c r="H58" s="68"/>
      <c r="I58" s="68"/>
      <c r="J58" s="68"/>
      <c r="K58" s="68"/>
      <c r="L58" s="68"/>
      <c r="M58" s="68"/>
      <c r="N58" s="68"/>
      <c r="O58" s="68"/>
      <c r="P58" s="68"/>
      <c r="Q58" s="68"/>
      <c r="R58" s="349"/>
      <c r="S58" s="352"/>
      <c r="T58" s="232"/>
    </row>
    <row r="59" spans="2:20" ht="15.5" hidden="1">
      <c r="B59" s="334"/>
      <c r="C59" s="348"/>
      <c r="D59" s="68"/>
      <c r="E59" s="68"/>
      <c r="F59" s="68"/>
      <c r="G59" s="68"/>
      <c r="H59" s="68"/>
      <c r="I59" s="68"/>
      <c r="J59" s="68"/>
      <c r="K59" s="68"/>
      <c r="L59" s="68"/>
      <c r="M59" s="68"/>
      <c r="N59" s="68"/>
      <c r="O59" s="68"/>
      <c r="P59" s="68"/>
      <c r="Q59" s="68"/>
      <c r="R59" s="349"/>
      <c r="S59" s="352"/>
      <c r="T59" s="232"/>
    </row>
    <row r="60" spans="2:20" ht="15.5" hidden="1">
      <c r="B60" s="334"/>
      <c r="C60" s="348"/>
      <c r="D60" s="68"/>
      <c r="E60" s="68"/>
      <c r="F60" s="68"/>
      <c r="G60" s="68"/>
      <c r="H60" s="68"/>
      <c r="I60" s="68"/>
      <c r="J60" s="68"/>
      <c r="K60" s="68"/>
      <c r="L60" s="68"/>
      <c r="M60" s="68"/>
      <c r="N60" s="68"/>
      <c r="O60" s="68"/>
      <c r="P60" s="68"/>
      <c r="Q60" s="68"/>
      <c r="R60" s="349"/>
      <c r="S60" s="352"/>
      <c r="T60" s="232"/>
    </row>
    <row r="61" spans="2:20" ht="15.5" hidden="1">
      <c r="B61" s="334"/>
      <c r="C61" s="348"/>
      <c r="D61" s="68"/>
      <c r="E61" s="68"/>
      <c r="F61" s="68"/>
      <c r="G61" s="68"/>
      <c r="H61" s="68"/>
      <c r="I61" s="68"/>
      <c r="J61" s="68"/>
      <c r="K61" s="68"/>
      <c r="L61" s="68"/>
      <c r="M61" s="68"/>
      <c r="N61" s="68"/>
      <c r="O61" s="68"/>
      <c r="P61" s="68"/>
      <c r="Q61" s="68"/>
      <c r="R61" s="349"/>
      <c r="S61" s="352"/>
      <c r="T61" s="232"/>
    </row>
    <row r="62" spans="2:20" ht="15.5" hidden="1">
      <c r="B62" s="334"/>
      <c r="C62" s="348"/>
      <c r="D62" s="68"/>
      <c r="E62" s="68"/>
      <c r="F62" s="68"/>
      <c r="G62" s="68"/>
      <c r="H62" s="68"/>
      <c r="I62" s="68"/>
      <c r="J62" s="68"/>
      <c r="K62" s="68"/>
      <c r="L62" s="68"/>
      <c r="M62" s="68"/>
      <c r="N62" s="68"/>
      <c r="O62" s="68"/>
      <c r="P62" s="68"/>
      <c r="Q62" s="68"/>
      <c r="R62" s="349"/>
      <c r="S62" s="352"/>
      <c r="T62" s="232"/>
    </row>
    <row r="63" spans="2:20" ht="15.5" hidden="1">
      <c r="B63" s="334"/>
      <c r="C63" s="348"/>
      <c r="D63" s="68"/>
      <c r="E63" s="68"/>
      <c r="F63" s="68"/>
      <c r="G63" s="68"/>
      <c r="H63" s="68"/>
      <c r="I63" s="68"/>
      <c r="J63" s="68"/>
      <c r="K63" s="68"/>
      <c r="L63" s="68"/>
      <c r="M63" s="68"/>
      <c r="N63" s="68"/>
      <c r="O63" s="68"/>
      <c r="P63" s="68"/>
      <c r="Q63" s="68"/>
      <c r="R63" s="349"/>
      <c r="S63" s="352"/>
      <c r="T63" s="232"/>
    </row>
    <row r="64" spans="2:20" ht="15.5" hidden="1">
      <c r="B64" s="334"/>
      <c r="C64" s="348"/>
      <c r="D64" s="68"/>
      <c r="E64" s="68"/>
      <c r="F64" s="68"/>
      <c r="G64" s="68"/>
      <c r="H64" s="68"/>
      <c r="I64" s="68"/>
      <c r="J64" s="68"/>
      <c r="K64" s="68"/>
      <c r="L64" s="68"/>
      <c r="M64" s="68"/>
      <c r="N64" s="68"/>
      <c r="O64" s="68"/>
      <c r="P64" s="68"/>
      <c r="Q64" s="68"/>
      <c r="R64" s="349"/>
      <c r="S64" s="352"/>
      <c r="T64" s="232"/>
    </row>
    <row r="65" spans="2:20" ht="15.5" hidden="1">
      <c r="B65" s="334"/>
      <c r="C65" s="348"/>
      <c r="D65" s="68"/>
      <c r="E65" s="68"/>
      <c r="F65" s="68"/>
      <c r="G65" s="68"/>
      <c r="H65" s="68"/>
      <c r="I65" s="68"/>
      <c r="J65" s="68"/>
      <c r="K65" s="68"/>
      <c r="L65" s="68"/>
      <c r="M65" s="68"/>
      <c r="N65" s="68"/>
      <c r="O65" s="68"/>
      <c r="P65" s="68"/>
      <c r="Q65" s="68"/>
      <c r="R65" s="349"/>
      <c r="S65" s="345"/>
      <c r="T65" s="351"/>
    </row>
    <row r="66" spans="2:20" ht="15.5" hidden="1">
      <c r="B66" s="334"/>
      <c r="C66" s="348"/>
      <c r="D66" s="68"/>
      <c r="E66" s="68"/>
      <c r="F66" s="68"/>
      <c r="G66" s="68"/>
      <c r="H66" s="68"/>
      <c r="I66" s="68"/>
      <c r="J66" s="68"/>
      <c r="K66" s="68"/>
      <c r="L66" s="68"/>
      <c r="M66" s="68"/>
      <c r="N66" s="68"/>
      <c r="O66" s="68"/>
      <c r="P66" s="68"/>
      <c r="Q66" s="68"/>
      <c r="R66" s="349"/>
      <c r="S66" s="278"/>
    </row>
    <row r="67" spans="2:20" ht="15.5" hidden="1">
      <c r="B67" s="334"/>
      <c r="C67" s="348"/>
      <c r="D67" s="68"/>
      <c r="E67" s="68"/>
      <c r="F67" s="68"/>
      <c r="G67" s="68"/>
      <c r="H67" s="68"/>
      <c r="I67" s="68"/>
      <c r="J67" s="68"/>
      <c r="K67" s="68"/>
      <c r="L67" s="68"/>
      <c r="M67" s="68"/>
      <c r="N67" s="68"/>
      <c r="O67" s="68"/>
      <c r="P67" s="68"/>
      <c r="Q67" s="68"/>
      <c r="R67" s="349"/>
      <c r="S67" s="278"/>
    </row>
    <row r="68" spans="2:20" ht="15.5" hidden="1">
      <c r="B68" s="334"/>
      <c r="C68" s="348"/>
      <c r="D68" s="68"/>
      <c r="E68" s="68"/>
      <c r="F68" s="68"/>
      <c r="G68" s="68"/>
      <c r="H68" s="68"/>
      <c r="I68" s="68"/>
      <c r="J68" s="68"/>
      <c r="K68" s="68"/>
      <c r="L68" s="68"/>
      <c r="M68" s="68"/>
      <c r="N68" s="68"/>
      <c r="O68" s="68"/>
      <c r="P68" s="68"/>
      <c r="Q68" s="68"/>
      <c r="R68" s="349"/>
      <c r="S68" s="278"/>
    </row>
    <row r="69" spans="2:20" ht="15.5" hidden="1">
      <c r="B69" s="334"/>
      <c r="C69" s="348"/>
      <c r="D69" s="68"/>
      <c r="E69" s="68"/>
      <c r="F69" s="68"/>
      <c r="G69" s="68"/>
      <c r="H69" s="68"/>
      <c r="I69" s="68"/>
      <c r="J69" s="68"/>
      <c r="K69" s="68"/>
      <c r="L69" s="68"/>
      <c r="M69" s="68"/>
      <c r="N69" s="68"/>
      <c r="O69" s="68"/>
      <c r="P69" s="68"/>
      <c r="Q69" s="68"/>
      <c r="R69" s="349"/>
      <c r="S69" s="278"/>
    </row>
    <row r="70" spans="2:20" s="233" customFormat="1" ht="34.5" hidden="1" customHeight="1" thickBot="1">
      <c r="B70" s="304"/>
      <c r="C70" s="348"/>
      <c r="D70" s="68"/>
      <c r="E70" s="68"/>
      <c r="F70" s="68"/>
      <c r="G70" s="68"/>
      <c r="H70" s="68"/>
      <c r="I70" s="68"/>
      <c r="J70" s="68"/>
      <c r="K70" s="68"/>
      <c r="L70" s="68"/>
      <c r="M70" s="68"/>
      <c r="N70" s="68"/>
      <c r="O70" s="68"/>
      <c r="P70" s="68"/>
      <c r="Q70" s="68"/>
      <c r="R70" s="349"/>
      <c r="S70" s="294"/>
      <c r="T70" s="291"/>
    </row>
    <row r="71" spans="2:20" ht="27.75" hidden="1" customHeight="1" thickBot="1">
      <c r="B71" s="334"/>
      <c r="C71" s="348"/>
      <c r="D71" s="68"/>
      <c r="E71" s="68"/>
      <c r="F71" s="68"/>
      <c r="G71" s="68"/>
      <c r="H71" s="68"/>
      <c r="I71" s="68"/>
      <c r="J71" s="68"/>
      <c r="K71" s="68"/>
      <c r="L71" s="68"/>
      <c r="M71" s="68"/>
      <c r="N71" s="68"/>
      <c r="O71" s="68"/>
      <c r="P71" s="68"/>
      <c r="Q71" s="68"/>
      <c r="R71" s="349"/>
      <c r="S71" s="353"/>
      <c r="T71" s="354"/>
    </row>
    <row r="72" spans="2:20" ht="23.25" hidden="1" customHeight="1" thickBot="1">
      <c r="B72" s="334"/>
      <c r="C72" s="348"/>
      <c r="D72" s="68"/>
      <c r="E72" s="68"/>
      <c r="F72" s="68"/>
      <c r="G72" s="68"/>
      <c r="H72" s="68"/>
      <c r="I72" s="68"/>
      <c r="J72" s="68"/>
      <c r="K72" s="68"/>
      <c r="L72" s="68"/>
      <c r="M72" s="68"/>
      <c r="N72" s="68"/>
      <c r="O72" s="68"/>
      <c r="P72" s="68"/>
      <c r="Q72" s="68"/>
      <c r="R72" s="349"/>
      <c r="S72" s="353"/>
      <c r="T72" s="354"/>
    </row>
    <row r="73" spans="2:20" ht="23.25" hidden="1" customHeight="1" thickBot="1">
      <c r="B73" s="334"/>
      <c r="C73" s="348"/>
      <c r="D73" s="68"/>
      <c r="E73" s="68"/>
      <c r="F73" s="68"/>
      <c r="G73" s="68"/>
      <c r="H73" s="68"/>
      <c r="I73" s="68"/>
      <c r="J73" s="68"/>
      <c r="K73" s="68"/>
      <c r="L73" s="68"/>
      <c r="M73" s="68"/>
      <c r="N73" s="68"/>
      <c r="O73" s="68"/>
      <c r="P73" s="68"/>
      <c r="Q73" s="68"/>
      <c r="R73" s="349"/>
      <c r="S73" s="353"/>
      <c r="T73" s="354"/>
    </row>
    <row r="74" spans="2:20" ht="23.25" hidden="1" customHeight="1" thickBot="1">
      <c r="B74" s="334"/>
      <c r="C74" s="348"/>
      <c r="D74" s="68"/>
      <c r="E74" s="68"/>
      <c r="F74" s="68"/>
      <c r="G74" s="68"/>
      <c r="H74" s="68"/>
      <c r="I74" s="68"/>
      <c r="J74" s="68"/>
      <c r="K74" s="68"/>
      <c r="L74" s="68"/>
      <c r="M74" s="68"/>
      <c r="N74" s="68"/>
      <c r="O74" s="68"/>
      <c r="P74" s="68"/>
      <c r="Q74" s="68"/>
      <c r="R74" s="349"/>
      <c r="S74" s="353"/>
      <c r="T74" s="354"/>
    </row>
    <row r="75" spans="2:20" ht="37.5" hidden="1" customHeight="1" thickBot="1">
      <c r="B75" s="334"/>
      <c r="C75" s="348"/>
      <c r="D75" s="68"/>
      <c r="E75" s="68"/>
      <c r="F75" s="68"/>
      <c r="G75" s="68"/>
      <c r="H75" s="68"/>
      <c r="I75" s="68"/>
      <c r="J75" s="68"/>
      <c r="K75" s="68"/>
      <c r="L75" s="68"/>
      <c r="M75" s="68"/>
      <c r="N75" s="68"/>
      <c r="O75" s="68"/>
      <c r="P75" s="68"/>
      <c r="Q75" s="68"/>
      <c r="R75" s="349"/>
      <c r="S75" s="353"/>
      <c r="T75" s="354"/>
    </row>
    <row r="76" spans="2:20" ht="37.5" hidden="1" customHeight="1" thickBot="1">
      <c r="B76" s="334"/>
      <c r="C76" s="348"/>
      <c r="D76" s="68"/>
      <c r="E76" s="68"/>
      <c r="F76" s="68"/>
      <c r="G76" s="68"/>
      <c r="H76" s="68"/>
      <c r="I76" s="68"/>
      <c r="J76" s="68"/>
      <c r="K76" s="68"/>
      <c r="L76" s="68"/>
      <c r="M76" s="68"/>
      <c r="N76" s="68"/>
      <c r="O76" s="68"/>
      <c r="P76" s="68"/>
      <c r="Q76" s="68"/>
      <c r="R76" s="349"/>
      <c r="S76" s="353"/>
      <c r="T76" s="354"/>
    </row>
    <row r="77" spans="2:20" ht="36.75" hidden="1" customHeight="1">
      <c r="B77" s="334"/>
      <c r="C77" s="348"/>
      <c r="D77" s="68"/>
      <c r="E77" s="68"/>
      <c r="F77" s="68"/>
      <c r="G77" s="68"/>
      <c r="H77" s="68"/>
      <c r="I77" s="68"/>
      <c r="J77" s="68"/>
      <c r="K77" s="68"/>
      <c r="L77" s="68"/>
      <c r="M77" s="68"/>
      <c r="N77" s="68"/>
      <c r="O77" s="68"/>
      <c r="P77" s="68"/>
      <c r="Q77" s="68"/>
      <c r="R77" s="349"/>
      <c r="S77" s="345"/>
      <c r="T77" s="351"/>
    </row>
    <row r="78" spans="2:20" ht="15.5" hidden="1">
      <c r="B78" s="334"/>
      <c r="C78" s="348"/>
      <c r="D78" s="68"/>
      <c r="E78" s="68"/>
      <c r="F78" s="68"/>
      <c r="G78" s="68"/>
      <c r="H78" s="68"/>
      <c r="I78" s="68"/>
      <c r="J78" s="68"/>
      <c r="K78" s="68"/>
      <c r="L78" s="68"/>
      <c r="M78" s="68"/>
      <c r="N78" s="68"/>
      <c r="O78" s="68"/>
      <c r="P78" s="68"/>
      <c r="Q78" s="68"/>
      <c r="R78" s="349"/>
      <c r="S78" s="278"/>
    </row>
    <row r="79" spans="2:20" s="233" customFormat="1" ht="33.75" hidden="1" customHeight="1">
      <c r="B79" s="304"/>
      <c r="C79" s="348"/>
      <c r="D79" s="68"/>
      <c r="E79" s="68"/>
      <c r="F79" s="68"/>
      <c r="G79" s="68"/>
      <c r="H79" s="68"/>
      <c r="I79" s="68"/>
      <c r="J79" s="68"/>
      <c r="K79" s="68"/>
      <c r="L79" s="68"/>
      <c r="M79" s="68"/>
      <c r="N79" s="68"/>
      <c r="O79" s="68"/>
      <c r="P79" s="68"/>
      <c r="Q79" s="68"/>
      <c r="R79" s="349"/>
      <c r="S79" s="294"/>
      <c r="T79" s="291"/>
    </row>
    <row r="80" spans="2:20" ht="25.5" hidden="1" customHeight="1">
      <c r="B80" s="334"/>
      <c r="C80" s="348"/>
      <c r="D80" s="68"/>
      <c r="E80" s="68"/>
      <c r="F80" s="68"/>
      <c r="G80" s="68"/>
      <c r="H80" s="68"/>
      <c r="I80" s="68"/>
      <c r="J80" s="68"/>
      <c r="K80" s="68"/>
      <c r="L80" s="68"/>
      <c r="M80" s="68"/>
      <c r="N80" s="68"/>
      <c r="O80" s="68"/>
      <c r="P80" s="68"/>
      <c r="Q80" s="68"/>
      <c r="R80" s="349"/>
      <c r="S80" s="278"/>
    </row>
    <row r="81" spans="2:20" s="233" customFormat="1" ht="23.25" hidden="1" customHeight="1">
      <c r="B81" s="304"/>
      <c r="C81" s="348"/>
      <c r="D81" s="68"/>
      <c r="E81" s="68"/>
      <c r="F81" s="68"/>
      <c r="G81" s="68"/>
      <c r="H81" s="68"/>
      <c r="I81" s="68"/>
      <c r="J81" s="68"/>
      <c r="K81" s="68"/>
      <c r="L81" s="68"/>
      <c r="M81" s="68"/>
      <c r="N81" s="68"/>
      <c r="O81" s="68"/>
      <c r="P81" s="68"/>
      <c r="Q81" s="68"/>
      <c r="R81" s="349"/>
      <c r="S81" s="294"/>
      <c r="T81" s="291"/>
    </row>
    <row r="82" spans="2:20" s="233" customFormat="1" ht="23.25" hidden="1" customHeight="1">
      <c r="B82" s="304"/>
      <c r="C82" s="348"/>
      <c r="D82" s="68"/>
      <c r="E82" s="68"/>
      <c r="F82" s="68"/>
      <c r="G82" s="68"/>
      <c r="H82" s="68"/>
      <c r="I82" s="68"/>
      <c r="J82" s="68"/>
      <c r="K82" s="68"/>
      <c r="L82" s="68"/>
      <c r="M82" s="68"/>
      <c r="N82" s="68"/>
      <c r="O82" s="68"/>
      <c r="P82" s="68"/>
      <c r="Q82" s="68"/>
      <c r="R82" s="349"/>
      <c r="S82" s="294"/>
      <c r="T82" s="291"/>
    </row>
    <row r="83" spans="2:20" s="233" customFormat="1" ht="38.25" hidden="1" customHeight="1">
      <c r="B83" s="304"/>
      <c r="C83" s="348"/>
      <c r="D83" s="68"/>
      <c r="E83" s="68"/>
      <c r="F83" s="68"/>
      <c r="G83" s="68"/>
      <c r="H83" s="68"/>
      <c r="I83" s="68"/>
      <c r="J83" s="68"/>
      <c r="K83" s="68"/>
      <c r="L83" s="68"/>
      <c r="M83" s="68"/>
      <c r="N83" s="68"/>
      <c r="O83" s="68"/>
      <c r="P83" s="68"/>
      <c r="Q83" s="68"/>
      <c r="R83" s="349"/>
      <c r="S83" s="294"/>
      <c r="T83" s="291"/>
    </row>
    <row r="84" spans="2:20" s="233" customFormat="1" ht="38.25" hidden="1" customHeight="1">
      <c r="B84" s="304"/>
      <c r="C84" s="348"/>
      <c r="D84" s="68"/>
      <c r="E84" s="68"/>
      <c r="F84" s="68"/>
      <c r="G84" s="68"/>
      <c r="H84" s="68"/>
      <c r="I84" s="68"/>
      <c r="J84" s="68"/>
      <c r="K84" s="68"/>
      <c r="L84" s="68"/>
      <c r="M84" s="68"/>
      <c r="N84" s="68"/>
      <c r="O84" s="68"/>
      <c r="P84" s="68"/>
      <c r="Q84" s="68"/>
      <c r="R84" s="349"/>
      <c r="S84" s="294"/>
      <c r="T84" s="291"/>
    </row>
    <row r="85" spans="2:20" s="233" customFormat="1" ht="23.25" hidden="1" customHeight="1">
      <c r="B85" s="304"/>
      <c r="C85" s="348"/>
      <c r="D85" s="68"/>
      <c r="E85" s="68"/>
      <c r="F85" s="68"/>
      <c r="G85" s="68"/>
      <c r="H85" s="68"/>
      <c r="I85" s="68"/>
      <c r="J85" s="68"/>
      <c r="K85" s="68"/>
      <c r="L85" s="68"/>
      <c r="M85" s="68"/>
      <c r="N85" s="68"/>
      <c r="O85" s="68"/>
      <c r="P85" s="68"/>
      <c r="Q85" s="68"/>
      <c r="R85" s="349"/>
      <c r="S85" s="294"/>
      <c r="T85" s="291"/>
    </row>
    <row r="86" spans="2:20" s="233" customFormat="1" ht="38.25" hidden="1" customHeight="1">
      <c r="B86" s="304"/>
      <c r="C86" s="348"/>
      <c r="D86" s="68"/>
      <c r="E86" s="68"/>
      <c r="F86" s="68"/>
      <c r="G86" s="68"/>
      <c r="H86" s="68"/>
      <c r="I86" s="68"/>
      <c r="J86" s="68"/>
      <c r="K86" s="68"/>
      <c r="L86" s="68"/>
      <c r="M86" s="68"/>
      <c r="N86" s="68"/>
      <c r="O86" s="68"/>
      <c r="P86" s="68"/>
      <c r="Q86" s="68"/>
      <c r="R86" s="349"/>
      <c r="S86" s="294"/>
      <c r="T86" s="291"/>
    </row>
    <row r="87" spans="2:20" ht="116.25" hidden="1" customHeight="1">
      <c r="B87" s="334"/>
      <c r="C87" s="348"/>
      <c r="D87" s="68"/>
      <c r="E87" s="68"/>
      <c r="F87" s="68"/>
      <c r="G87" s="68"/>
      <c r="H87" s="68"/>
      <c r="I87" s="68"/>
      <c r="J87" s="68"/>
      <c r="K87" s="68"/>
      <c r="L87" s="68"/>
      <c r="M87" s="68"/>
      <c r="N87" s="68"/>
      <c r="O87" s="68"/>
      <c r="P87" s="68"/>
      <c r="Q87" s="68"/>
      <c r="R87" s="349"/>
      <c r="S87" s="278"/>
    </row>
    <row r="88" spans="2:20" ht="15.5" hidden="1">
      <c r="B88" s="334"/>
      <c r="C88" s="348"/>
      <c r="D88" s="68"/>
      <c r="E88" s="68"/>
      <c r="F88" s="68"/>
      <c r="G88" s="68"/>
      <c r="H88" s="68"/>
      <c r="I88" s="68"/>
      <c r="J88" s="68"/>
      <c r="K88" s="68"/>
      <c r="L88" s="68"/>
      <c r="M88" s="68"/>
      <c r="N88" s="68"/>
      <c r="O88" s="68"/>
      <c r="P88" s="68"/>
      <c r="Q88" s="68"/>
      <c r="R88" s="349"/>
      <c r="S88" s="278"/>
    </row>
    <row r="89" spans="2:20" ht="30" hidden="1" customHeight="1">
      <c r="B89" s="334"/>
      <c r="C89" s="348"/>
      <c r="D89" s="68"/>
      <c r="E89" s="68"/>
      <c r="F89" s="68"/>
      <c r="G89" s="68"/>
      <c r="H89" s="68"/>
      <c r="I89" s="68"/>
      <c r="J89" s="68"/>
      <c r="K89" s="68"/>
      <c r="L89" s="68"/>
      <c r="M89" s="68"/>
      <c r="N89" s="68"/>
      <c r="O89" s="68"/>
      <c r="P89" s="68"/>
      <c r="Q89" s="68"/>
      <c r="R89" s="349"/>
      <c r="S89" s="278"/>
    </row>
    <row r="90" spans="2:20" ht="15.5" hidden="1">
      <c r="B90" s="334"/>
      <c r="C90" s="348"/>
      <c r="D90" s="68"/>
      <c r="E90" s="68"/>
      <c r="F90" s="68"/>
      <c r="G90" s="68"/>
      <c r="H90" s="68"/>
      <c r="I90" s="68"/>
      <c r="J90" s="68"/>
      <c r="K90" s="68"/>
      <c r="L90" s="68"/>
      <c r="M90" s="68"/>
      <c r="N90" s="68"/>
      <c r="O90" s="68"/>
      <c r="P90" s="68"/>
      <c r="Q90" s="68"/>
      <c r="R90" s="349"/>
      <c r="S90" s="278"/>
    </row>
    <row r="91" spans="2:20" ht="15.5" hidden="1">
      <c r="B91" s="334"/>
      <c r="C91" s="348"/>
      <c r="D91" s="68"/>
      <c r="E91" s="68"/>
      <c r="F91" s="68"/>
      <c r="G91" s="68"/>
      <c r="H91" s="68"/>
      <c r="I91" s="68"/>
      <c r="J91" s="68"/>
      <c r="K91" s="68"/>
      <c r="L91" s="68"/>
      <c r="M91" s="68"/>
      <c r="N91" s="68"/>
      <c r="O91" s="68"/>
      <c r="P91" s="68"/>
      <c r="Q91" s="68"/>
      <c r="R91" s="349"/>
      <c r="S91" s="278"/>
    </row>
    <row r="92" spans="2:20" ht="15.5" hidden="1">
      <c r="B92" s="334"/>
      <c r="C92" s="348"/>
      <c r="D92" s="68"/>
      <c r="E92" s="68"/>
      <c r="F92" s="68"/>
      <c r="G92" s="68"/>
      <c r="H92" s="68"/>
      <c r="I92" s="68"/>
      <c r="J92" s="68"/>
      <c r="K92" s="68"/>
      <c r="L92" s="68"/>
      <c r="M92" s="68"/>
      <c r="N92" s="68"/>
      <c r="O92" s="68"/>
      <c r="P92" s="68"/>
      <c r="Q92" s="68"/>
      <c r="R92" s="349"/>
      <c r="S92" s="278"/>
    </row>
    <row r="93" spans="2:20" ht="15.5" hidden="1">
      <c r="B93" s="334"/>
      <c r="C93" s="355"/>
      <c r="D93" s="356"/>
      <c r="E93" s="356"/>
      <c r="F93" s="356"/>
      <c r="G93" s="356"/>
      <c r="H93" s="356"/>
      <c r="I93" s="356"/>
      <c r="J93" s="356"/>
      <c r="K93" s="356"/>
      <c r="L93" s="356"/>
      <c r="M93" s="356"/>
      <c r="N93" s="356"/>
      <c r="O93" s="356"/>
      <c r="P93" s="356"/>
      <c r="Q93" s="356"/>
      <c r="R93" s="350"/>
      <c r="S93" s="278"/>
    </row>
    <row r="94" spans="2:20" ht="15.5" hidden="1">
      <c r="C94" s="351"/>
      <c r="D94" s="351"/>
      <c r="E94" s="351"/>
      <c r="F94" s="351"/>
      <c r="G94" s="351"/>
      <c r="H94" s="351"/>
      <c r="I94" s="351"/>
      <c r="J94" s="351"/>
      <c r="K94" s="351"/>
      <c r="L94" s="351"/>
      <c r="M94" s="351"/>
      <c r="N94" s="351"/>
      <c r="O94" s="351"/>
      <c r="P94" s="351"/>
      <c r="Q94" s="351"/>
      <c r="R94" s="351"/>
    </row>
    <row r="95" spans="2:20" ht="15.5" hidden="1"/>
  </sheetData>
  <sheetProtection algorithmName="SHA-512" hashValue="9kutQ0ZTaAI13sB4WYL/Mkcer0Vi4AI3LAqtcJ2jUIP3VPnP1jh+Ezd0mAO0GEbj9/ndvLCazL1PAUM/AA3EUg==" saltValue="U2qvijJ2+v9eEqgD5WmneQ==" spinCount="100000" sheet="1" objects="1" scenarios="1" formatRows="0"/>
  <mergeCells count="21">
    <mergeCell ref="C23:L23"/>
    <mergeCell ref="C25:J25"/>
    <mergeCell ref="M18:S18"/>
    <mergeCell ref="M20:S20"/>
    <mergeCell ref="P12:S12"/>
    <mergeCell ref="C26:J26"/>
    <mergeCell ref="K28:K29"/>
    <mergeCell ref="C11:J11"/>
    <mergeCell ref="C3:J3"/>
    <mergeCell ref="C18:L18"/>
    <mergeCell ref="C8:L8"/>
    <mergeCell ref="C28:J28"/>
    <mergeCell ref="C29:J29"/>
    <mergeCell ref="D12:G12"/>
    <mergeCell ref="H12:K12"/>
    <mergeCell ref="L12:O12"/>
    <mergeCell ref="C20:J20"/>
    <mergeCell ref="K20:L20"/>
    <mergeCell ref="M21:S21"/>
    <mergeCell ref="M22:S22"/>
    <mergeCell ref="C9:J9"/>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C41-7F9A-4316-B5BA-866DDC884BA8}">
  <sheetPr codeName="Planilha10"/>
  <dimension ref="A1:AN199"/>
  <sheetViews>
    <sheetView showGridLines="0" topLeftCell="A185" zoomScale="70" zoomScaleNormal="70" workbookViewId="0">
      <selection activeCell="D185" sqref="D185:G186"/>
    </sheetView>
  </sheetViews>
  <sheetFormatPr defaultColWidth="0" defaultRowHeight="16" zeroHeight="1"/>
  <cols>
    <col min="1" max="1" width="48.453125" style="565" customWidth="1"/>
    <col min="2" max="2" width="5.54296875" style="233" customWidth="1"/>
    <col min="3" max="3" width="51" style="233" customWidth="1"/>
    <col min="4" max="4" width="39.54296875" style="233" customWidth="1"/>
    <col min="5" max="5" width="35.54296875" style="233" customWidth="1"/>
    <col min="6" max="6" width="30.81640625" style="233" customWidth="1"/>
    <col min="7" max="7" width="28" style="233" customWidth="1"/>
    <col min="8" max="8" width="21.1796875" style="233" customWidth="1"/>
    <col min="9" max="12" width="20.1796875" style="233" customWidth="1"/>
    <col min="13" max="13" width="31.453125" style="233" customWidth="1"/>
    <col min="14" max="14" width="21.54296875" style="233" customWidth="1"/>
    <col min="15" max="15" width="20.1796875" style="233" customWidth="1"/>
    <col min="16" max="16" width="21.453125" style="233" customWidth="1"/>
    <col min="17" max="17" width="25" style="233" customWidth="1"/>
    <col min="18" max="20" width="20.1796875" style="233" customWidth="1"/>
    <col min="21" max="21" width="34.453125" style="233" customWidth="1"/>
    <col min="22" max="22" width="34.453125" style="233" hidden="1" customWidth="1"/>
    <col min="23" max="40" width="12.453125" style="233" hidden="1" customWidth="1"/>
    <col min="41" max="41" width="0" style="233" hidden="1" customWidth="1"/>
    <col min="42" max="16384" width="0" style="233" hidden="1"/>
  </cols>
  <sheetData>
    <row r="1" spans="1:28">
      <c r="A1" s="502"/>
      <c r="B1" s="304"/>
      <c r="C1" s="307"/>
      <c r="D1" s="307"/>
      <c r="E1" s="307"/>
      <c r="F1" s="307"/>
      <c r="G1" s="307"/>
      <c r="H1" s="307"/>
      <c r="I1" s="307"/>
      <c r="J1" s="307"/>
      <c r="K1" s="307"/>
      <c r="L1" s="307"/>
      <c r="M1" s="307"/>
      <c r="N1" s="307"/>
      <c r="O1" s="307"/>
      <c r="P1" s="307"/>
      <c r="Q1" s="307"/>
      <c r="R1" s="307"/>
      <c r="S1" s="307"/>
      <c r="X1" s="308"/>
    </row>
    <row r="2" spans="1:28">
      <c r="A2" s="502"/>
      <c r="B2" s="304"/>
      <c r="X2" s="308"/>
    </row>
    <row r="3" spans="1:28" ht="40" customHeight="1">
      <c r="A3" s="502"/>
      <c r="B3" s="304"/>
      <c r="C3" s="2198" t="s">
        <v>1121</v>
      </c>
      <c r="D3" s="2239"/>
      <c r="E3" s="2239"/>
      <c r="F3" s="2239"/>
      <c r="G3" s="2239"/>
      <c r="H3" s="2239"/>
      <c r="I3" s="2239"/>
      <c r="J3" s="2239"/>
      <c r="K3" s="2239"/>
      <c r="L3" s="2239"/>
      <c r="M3" s="2239"/>
      <c r="N3" s="2239"/>
      <c r="O3" s="2239"/>
      <c r="P3" s="2239"/>
      <c r="Q3" s="2239"/>
      <c r="R3" s="2239"/>
      <c r="S3" s="2239"/>
      <c r="T3" s="2239"/>
      <c r="U3" s="403"/>
      <c r="V3" s="403"/>
      <c r="W3" s="403"/>
      <c r="X3" s="308"/>
    </row>
    <row r="4" spans="1:28" ht="133.5" customHeight="1">
      <c r="A4" s="502"/>
      <c r="B4" s="304"/>
      <c r="C4" s="1876" t="s">
        <v>1122</v>
      </c>
      <c r="D4" s="1877"/>
      <c r="E4" s="1877"/>
      <c r="F4" s="1877"/>
      <c r="G4" s="1877"/>
      <c r="H4" s="1877"/>
      <c r="I4" s="1877"/>
      <c r="J4" s="1878"/>
      <c r="K4" s="1014"/>
      <c r="L4" s="1014"/>
      <c r="M4" s="1014"/>
      <c r="N4" s="1014"/>
      <c r="O4" s="1014"/>
      <c r="P4" s="1014"/>
      <c r="Q4" s="1014"/>
      <c r="R4" s="1014"/>
      <c r="S4" s="1014"/>
      <c r="T4" s="1189"/>
      <c r="U4" s="403"/>
      <c r="V4" s="403"/>
      <c r="W4" s="403"/>
      <c r="X4" s="308"/>
    </row>
    <row r="5" spans="1:28" ht="15" customHeight="1">
      <c r="A5" s="502"/>
      <c r="B5" s="304"/>
      <c r="C5" s="830"/>
      <c r="D5" s="830"/>
      <c r="E5" s="830"/>
      <c r="F5" s="830"/>
      <c r="G5" s="830"/>
      <c r="H5" s="830"/>
      <c r="I5" s="830"/>
      <c r="J5" s="1190"/>
      <c r="K5" s="1190"/>
      <c r="L5" s="388"/>
      <c r="M5" s="710"/>
      <c r="N5" s="1014"/>
      <c r="O5" s="1014"/>
      <c r="P5" s="1014"/>
      <c r="Q5" s="1014"/>
      <c r="R5" s="1014"/>
      <c r="S5" s="1014"/>
      <c r="T5" s="1189"/>
      <c r="U5" s="403"/>
      <c r="V5" s="403"/>
      <c r="W5" s="403"/>
      <c r="X5" s="308"/>
    </row>
    <row r="6" spans="1:28" ht="19.5" customHeight="1">
      <c r="A6" s="1191"/>
      <c r="B6" s="304"/>
      <c r="C6" s="2306" t="s">
        <v>1360</v>
      </c>
      <c r="D6" s="2307"/>
      <c r="E6" s="2307"/>
      <c r="F6" s="2307"/>
      <c r="G6" s="2307"/>
      <c r="H6" s="2307"/>
      <c r="I6" s="2307"/>
      <c r="J6" s="2307"/>
      <c r="K6" s="2308"/>
      <c r="N6" s="444"/>
      <c r="O6" s="444"/>
      <c r="P6" s="444"/>
      <c r="Q6" s="444"/>
      <c r="R6" s="444"/>
      <c r="S6" s="444"/>
      <c r="T6" s="444"/>
      <c r="U6" s="444"/>
      <c r="V6" s="444"/>
      <c r="W6" s="444"/>
      <c r="X6" s="444"/>
      <c r="Y6" s="444"/>
      <c r="Z6" s="444"/>
      <c r="AA6" s="444"/>
      <c r="AB6" s="444"/>
    </row>
    <row r="7" spans="1:28" ht="30.5">
      <c r="A7" s="1191"/>
      <c r="B7" s="304"/>
      <c r="C7" s="875" t="s">
        <v>1123</v>
      </c>
      <c r="D7" s="875"/>
      <c r="E7" s="875"/>
      <c r="F7" s="2312">
        <v>2024</v>
      </c>
      <c r="G7" s="2312"/>
      <c r="H7" s="2312"/>
      <c r="I7" s="2312"/>
      <c r="J7" s="2312"/>
      <c r="K7" s="2312"/>
      <c r="L7" s="2312"/>
      <c r="M7" s="710"/>
      <c r="N7" s="388"/>
      <c r="O7" s="388"/>
      <c r="P7" s="388"/>
      <c r="Q7" s="388"/>
      <c r="R7" s="332"/>
      <c r="S7" s="307"/>
      <c r="X7" s="308"/>
    </row>
    <row r="8" spans="1:28" ht="30.5">
      <c r="A8" s="1191"/>
      <c r="B8" s="304"/>
      <c r="C8" s="667" t="s">
        <v>1124</v>
      </c>
      <c r="D8" s="707" t="s">
        <v>1125</v>
      </c>
      <c r="E8" s="707"/>
      <c r="F8" s="2313">
        <v>1</v>
      </c>
      <c r="G8" s="2313"/>
      <c r="H8" s="2313"/>
      <c r="I8" s="2313"/>
      <c r="J8" s="2313"/>
      <c r="K8" s="2313"/>
      <c r="L8" s="2313"/>
      <c r="M8" s="710"/>
      <c r="N8" s="388"/>
      <c r="O8" s="388"/>
      <c r="P8" s="388"/>
      <c r="Q8" s="388"/>
      <c r="R8" s="332"/>
      <c r="S8" s="307"/>
      <c r="X8" s="308"/>
    </row>
    <row r="9" spans="1:28" ht="30.5">
      <c r="A9" s="1191"/>
      <c r="B9" s="304"/>
      <c r="C9" s="667"/>
      <c r="D9" s="705" t="s">
        <v>1126</v>
      </c>
      <c r="E9" s="705"/>
      <c r="F9" s="2314">
        <v>0.28999999999999998</v>
      </c>
      <c r="G9" s="2314"/>
      <c r="H9" s="2314"/>
      <c r="I9" s="2314"/>
      <c r="J9" s="2314"/>
      <c r="K9" s="2314"/>
      <c r="L9" s="2314"/>
      <c r="M9" s="710"/>
      <c r="N9" s="388"/>
      <c r="O9" s="388"/>
      <c r="P9" s="388"/>
      <c r="Q9" s="388"/>
      <c r="R9" s="332"/>
      <c r="S9" s="307"/>
      <c r="X9" s="308"/>
    </row>
    <row r="10" spans="1:28" ht="60.75" customHeight="1">
      <c r="A10" s="1191"/>
      <c r="B10" s="304"/>
      <c r="C10" s="706" t="s">
        <v>1127</v>
      </c>
      <c r="D10" s="667" t="s">
        <v>1128</v>
      </c>
      <c r="E10" s="667"/>
      <c r="F10" s="1741">
        <v>8</v>
      </c>
      <c r="G10" s="1741"/>
      <c r="H10" s="1741"/>
      <c r="I10" s="1741"/>
      <c r="J10" s="1741"/>
      <c r="K10" s="1741"/>
      <c r="L10" s="1741"/>
      <c r="M10" s="710"/>
      <c r="N10" s="388"/>
      <c r="O10" s="388"/>
      <c r="P10" s="388"/>
      <c r="Q10" s="388"/>
      <c r="R10" s="332"/>
      <c r="S10" s="307"/>
      <c r="X10" s="308"/>
    </row>
    <row r="11" spans="1:28" ht="75" customHeight="1">
      <c r="A11" s="1191"/>
      <c r="B11" s="304"/>
      <c r="C11" s="707"/>
      <c r="D11" s="708" t="s">
        <v>1129</v>
      </c>
      <c r="E11" s="708"/>
      <c r="F11" s="1846" t="s">
        <v>1130</v>
      </c>
      <c r="G11" s="1846"/>
      <c r="H11" s="1846"/>
      <c r="I11" s="1846"/>
      <c r="J11" s="1846"/>
      <c r="K11" s="1846"/>
      <c r="L11" s="1846"/>
      <c r="M11" s="710"/>
      <c r="N11" s="388"/>
      <c r="O11" s="388"/>
      <c r="P11" s="388"/>
      <c r="Q11" s="388"/>
      <c r="R11" s="332"/>
      <c r="S11" s="307"/>
      <c r="X11" s="308"/>
    </row>
    <row r="12" spans="1:28" ht="45" customHeight="1">
      <c r="A12" s="1191"/>
      <c r="B12" s="304"/>
      <c r="C12" s="707"/>
      <c r="D12" s="667" t="s">
        <v>1131</v>
      </c>
      <c r="E12" s="667"/>
      <c r="F12" s="1846" t="s">
        <v>1132</v>
      </c>
      <c r="G12" s="1846"/>
      <c r="H12" s="1846"/>
      <c r="I12" s="1846"/>
      <c r="J12" s="1846"/>
      <c r="K12" s="1846"/>
      <c r="L12" s="1846"/>
      <c r="M12" s="710"/>
      <c r="N12" s="388"/>
      <c r="O12" s="388"/>
      <c r="P12" s="388"/>
      <c r="Q12" s="388"/>
      <c r="R12" s="332"/>
      <c r="S12" s="307"/>
      <c r="X12" s="308"/>
    </row>
    <row r="13" spans="1:28" ht="143.25" customHeight="1">
      <c r="A13" s="1191"/>
      <c r="B13" s="304"/>
      <c r="C13" s="706" t="s">
        <v>1133</v>
      </c>
      <c r="D13" s="874" t="s">
        <v>1134</v>
      </c>
      <c r="E13" s="874"/>
      <c r="F13" s="1846" t="s">
        <v>1135</v>
      </c>
      <c r="G13" s="1846"/>
      <c r="H13" s="1846"/>
      <c r="I13" s="1846"/>
      <c r="J13" s="1846"/>
      <c r="K13" s="1846"/>
      <c r="L13" s="1846"/>
      <c r="M13" s="710"/>
      <c r="N13" s="388"/>
      <c r="O13" s="388"/>
      <c r="P13" s="388"/>
      <c r="Q13" s="388"/>
      <c r="R13" s="332"/>
      <c r="S13" s="307"/>
      <c r="X13" s="308"/>
    </row>
    <row r="14" spans="1:28" ht="165.75" customHeight="1">
      <c r="A14" s="1191"/>
      <c r="B14" s="304"/>
      <c r="C14" s="874" t="s">
        <v>1136</v>
      </c>
      <c r="D14" s="706" t="s">
        <v>1137</v>
      </c>
      <c r="E14" s="706"/>
      <c r="F14" s="1846" t="s">
        <v>1138</v>
      </c>
      <c r="G14" s="1846"/>
      <c r="H14" s="1846"/>
      <c r="I14" s="1846"/>
      <c r="J14" s="1846"/>
      <c r="K14" s="1846"/>
      <c r="L14" s="1846"/>
      <c r="M14" s="710"/>
      <c r="N14" s="455"/>
      <c r="O14" s="455"/>
      <c r="P14" s="455"/>
      <c r="Q14" s="455"/>
      <c r="R14" s="1192"/>
      <c r="S14" s="307"/>
      <c r="X14" s="308"/>
    </row>
    <row r="15" spans="1:28" ht="315" customHeight="1">
      <c r="A15" s="1191"/>
      <c r="B15" s="304"/>
      <c r="C15" s="2087" t="s">
        <v>1139</v>
      </c>
      <c r="D15" s="2087" t="s">
        <v>1140</v>
      </c>
      <c r="E15" s="2087"/>
      <c r="F15" s="1943" t="s">
        <v>1141</v>
      </c>
      <c r="G15" s="1943"/>
      <c r="H15" s="1943"/>
      <c r="I15" s="1943"/>
      <c r="J15" s="1943"/>
      <c r="K15" s="1943"/>
      <c r="L15" s="1943"/>
      <c r="M15" s="710"/>
      <c r="N15" s="455"/>
      <c r="O15" s="455"/>
      <c r="P15" s="455"/>
      <c r="Q15" s="455"/>
      <c r="R15" s="1192"/>
      <c r="S15" s="307"/>
      <c r="X15" s="308"/>
    </row>
    <row r="16" spans="1:28" ht="139.5" customHeight="1">
      <c r="A16" s="1191"/>
      <c r="B16" s="304"/>
      <c r="C16" s="2186"/>
      <c r="D16" s="2186"/>
      <c r="E16" s="2186"/>
      <c r="F16" s="2322" t="s">
        <v>1142</v>
      </c>
      <c r="G16" s="2186"/>
      <c r="H16" s="2186"/>
      <c r="I16" s="2186"/>
      <c r="J16" s="2186"/>
      <c r="K16" s="2186"/>
      <c r="L16" s="2186"/>
      <c r="M16" s="710"/>
      <c r="N16" s="455"/>
      <c r="O16" s="455"/>
      <c r="P16" s="455"/>
      <c r="Q16" s="455"/>
      <c r="R16" s="456"/>
      <c r="S16" s="332"/>
      <c r="T16" s="308"/>
      <c r="U16" s="308"/>
      <c r="V16" s="308"/>
      <c r="W16" s="308"/>
      <c r="X16" s="308"/>
    </row>
    <row r="17" spans="1:24" ht="46.5" customHeight="1">
      <c r="A17" s="1191"/>
      <c r="B17" s="304"/>
      <c r="C17" s="667"/>
      <c r="D17" s="667"/>
      <c r="E17" s="667"/>
      <c r="F17" s="667"/>
      <c r="G17" s="667"/>
      <c r="H17" s="667"/>
      <c r="I17" s="667"/>
      <c r="J17" s="667"/>
      <c r="K17" s="667"/>
      <c r="L17" s="1193"/>
      <c r="M17" s="710"/>
      <c r="N17" s="455"/>
      <c r="O17" s="455"/>
      <c r="P17" s="455"/>
      <c r="Q17" s="455"/>
      <c r="R17" s="456"/>
      <c r="S17" s="332"/>
      <c r="T17" s="308"/>
      <c r="U17" s="308"/>
      <c r="V17" s="308"/>
      <c r="W17" s="308"/>
      <c r="X17" s="308"/>
    </row>
    <row r="18" spans="1:24" ht="29.25" customHeight="1">
      <c r="A18" s="1191"/>
      <c r="B18" s="304"/>
      <c r="C18" s="2239" t="s">
        <v>1320</v>
      </c>
      <c r="D18" s="2199"/>
      <c r="E18" s="2199"/>
      <c r="F18" s="2204"/>
      <c r="O18" s="1194"/>
      <c r="P18" s="1194"/>
      <c r="Q18" s="1194"/>
      <c r="R18" s="1194"/>
      <c r="S18" s="308"/>
      <c r="T18" s="308"/>
      <c r="U18" s="308"/>
      <c r="V18" s="308"/>
      <c r="W18" s="308"/>
      <c r="X18" s="308"/>
    </row>
    <row r="19" spans="1:24" ht="37.5" customHeight="1">
      <c r="A19" s="1191"/>
      <c r="B19" s="304"/>
      <c r="C19" s="2290" t="s">
        <v>1143</v>
      </c>
      <c r="D19" s="2291"/>
      <c r="E19" s="2291"/>
      <c r="F19" s="2291"/>
      <c r="G19" s="2291"/>
      <c r="H19" s="2291"/>
      <c r="I19" s="2291"/>
      <c r="J19" s="2292"/>
      <c r="K19" s="2309"/>
      <c r="O19" s="1194"/>
      <c r="P19" s="1194"/>
      <c r="Q19" s="1194"/>
      <c r="R19" s="1194"/>
      <c r="S19" s="308"/>
      <c r="T19" s="308"/>
      <c r="U19" s="308"/>
      <c r="V19" s="308"/>
      <c r="W19" s="308"/>
      <c r="X19" s="308"/>
    </row>
    <row r="20" spans="1:24" ht="37.5" customHeight="1">
      <c r="A20" s="1191"/>
      <c r="B20" s="304"/>
      <c r="C20" s="648" t="s">
        <v>1322</v>
      </c>
      <c r="D20" s="1551" t="s">
        <v>1145</v>
      </c>
      <c r="E20" s="1195"/>
      <c r="F20" s="1195"/>
      <c r="G20" s="1195"/>
      <c r="H20" s="1195"/>
      <c r="I20" s="1195"/>
      <c r="J20" s="1196"/>
      <c r="K20" s="2309"/>
      <c r="L20" s="308"/>
      <c r="M20" s="457"/>
      <c r="N20" s="457"/>
      <c r="O20" s="1194"/>
      <c r="P20" s="1194"/>
      <c r="Q20" s="1194"/>
      <c r="R20" s="1194"/>
      <c r="S20" s="308"/>
      <c r="T20" s="308"/>
      <c r="U20" s="308"/>
      <c r="V20" s="308"/>
      <c r="W20" s="308"/>
      <c r="X20" s="308"/>
    </row>
    <row r="21" spans="1:24" ht="23.25" customHeight="1">
      <c r="A21" s="1191"/>
      <c r="B21" s="304"/>
      <c r="C21" s="201" t="s">
        <v>1146</v>
      </c>
      <c r="D21" s="1308">
        <v>0.25</v>
      </c>
      <c r="F21" s="332"/>
      <c r="H21" s="1197"/>
      <c r="I21" s="308"/>
      <c r="J21" s="308"/>
      <c r="K21" s="2309"/>
      <c r="L21" s="1198"/>
      <c r="M21" s="1199"/>
      <c r="N21" s="1199"/>
      <c r="O21" s="1194"/>
      <c r="P21" s="1194"/>
      <c r="Q21" s="1194"/>
      <c r="R21" s="1194"/>
      <c r="S21" s="308"/>
      <c r="T21" s="308"/>
      <c r="U21" s="308"/>
      <c r="V21" s="308"/>
      <c r="W21" s="308"/>
      <c r="X21" s="308"/>
    </row>
    <row r="22" spans="1:24" ht="23.25" customHeight="1">
      <c r="A22" s="1191"/>
      <c r="B22" s="304"/>
      <c r="C22" s="658" t="s">
        <v>1147</v>
      </c>
      <c r="D22" s="1309">
        <v>0.13</v>
      </c>
      <c r="F22" s="332"/>
      <c r="H22" s="1197"/>
      <c r="I22" s="308"/>
      <c r="J22" s="308"/>
      <c r="K22" s="2309"/>
      <c r="L22" s="1198"/>
      <c r="M22" s="1199"/>
      <c r="N22" s="1199"/>
      <c r="O22" s="1194"/>
      <c r="P22" s="1194"/>
      <c r="Q22" s="1194"/>
      <c r="R22" s="1194"/>
      <c r="S22" s="308"/>
      <c r="T22" s="308"/>
      <c r="U22" s="308"/>
      <c r="V22" s="308"/>
      <c r="W22" s="308"/>
      <c r="X22" s="308"/>
    </row>
    <row r="23" spans="1:24" ht="23.25" customHeight="1">
      <c r="A23" s="1191"/>
      <c r="B23" s="304"/>
      <c r="C23" s="185" t="s">
        <v>1148</v>
      </c>
      <c r="D23" s="1315">
        <v>0.62</v>
      </c>
      <c r="F23" s="332"/>
      <c r="H23" s="1197"/>
      <c r="I23" s="308"/>
      <c r="J23" s="308"/>
      <c r="K23" s="2309"/>
      <c r="L23" s="1198"/>
      <c r="M23" s="1199"/>
      <c r="N23" s="1199"/>
      <c r="O23" s="1194"/>
      <c r="P23" s="1194"/>
      <c r="Q23" s="1194"/>
      <c r="R23" s="1194"/>
      <c r="S23" s="308"/>
      <c r="T23" s="308"/>
      <c r="U23" s="308"/>
      <c r="V23" s="308"/>
      <c r="W23" s="308"/>
      <c r="X23" s="308"/>
    </row>
    <row r="24" spans="1:24" ht="23.25" customHeight="1">
      <c r="A24" s="1191"/>
      <c r="B24" s="304"/>
      <c r="C24" s="1035"/>
      <c r="D24" s="1035"/>
      <c r="E24" s="1035"/>
      <c r="F24" s="1197"/>
      <c r="H24" s="1197"/>
      <c r="I24" s="308"/>
      <c r="J24" s="308"/>
      <c r="K24" s="2309"/>
      <c r="L24" s="1198"/>
      <c r="M24" s="1199"/>
      <c r="N24" s="1199"/>
      <c r="O24" s="1194"/>
      <c r="P24" s="1194"/>
      <c r="Q24" s="1194"/>
      <c r="R24" s="1194"/>
      <c r="S24" s="308"/>
      <c r="T24" s="308"/>
      <c r="U24" s="308"/>
      <c r="V24" s="308"/>
      <c r="W24" s="308"/>
      <c r="X24" s="308"/>
    </row>
    <row r="25" spans="1:24" ht="138" customHeight="1">
      <c r="A25" s="1191"/>
      <c r="B25" s="304"/>
      <c r="C25" s="1686" t="s">
        <v>1321</v>
      </c>
      <c r="D25" s="2274"/>
      <c r="E25" s="2274"/>
      <c r="F25" s="2274"/>
      <c r="G25" s="2274"/>
      <c r="H25" s="2274"/>
      <c r="I25" s="2274"/>
      <c r="J25" s="2293"/>
      <c r="K25" s="1200"/>
      <c r="L25" s="1172"/>
      <c r="M25" s="1172"/>
      <c r="N25" s="1172"/>
      <c r="O25" s="1194"/>
      <c r="P25" s="1194"/>
      <c r="Q25" s="1194"/>
      <c r="R25" s="1194"/>
      <c r="S25" s="308"/>
      <c r="T25" s="308"/>
      <c r="U25" s="308"/>
      <c r="V25" s="308"/>
      <c r="W25" s="308"/>
      <c r="X25" s="308"/>
    </row>
    <row r="26" spans="1:24" ht="23.25" customHeight="1">
      <c r="A26" s="1191"/>
      <c r="B26" s="304"/>
      <c r="C26" s="1197"/>
      <c r="D26" s="1197"/>
      <c r="E26" s="1197"/>
      <c r="F26" s="1197"/>
      <c r="G26" s="1197"/>
      <c r="H26" s="1197"/>
      <c r="I26" s="308"/>
      <c r="J26" s="308"/>
      <c r="K26" s="1201"/>
      <c r="L26" s="1198"/>
      <c r="M26" s="1199"/>
      <c r="N26" s="1199"/>
      <c r="O26" s="1194"/>
      <c r="P26" s="1194"/>
      <c r="Q26" s="1194"/>
      <c r="R26" s="1194"/>
      <c r="S26" s="308"/>
      <c r="T26" s="308"/>
      <c r="U26" s="308"/>
      <c r="V26" s="308"/>
      <c r="W26" s="308"/>
      <c r="X26" s="308"/>
    </row>
    <row r="27" spans="1:24" ht="21.75" customHeight="1">
      <c r="A27" s="1183"/>
      <c r="B27" s="304"/>
      <c r="C27" s="1805" t="s">
        <v>1361</v>
      </c>
      <c r="D27" s="1805"/>
      <c r="E27" s="1805"/>
      <c r="F27" s="1805"/>
      <c r="G27" s="1805"/>
      <c r="H27" s="1805"/>
      <c r="I27" s="1805"/>
      <c r="J27" s="1805"/>
      <c r="K27" s="907"/>
      <c r="L27" s="445"/>
      <c r="M27" s="1184"/>
      <c r="N27" s="1184"/>
      <c r="O27" s="1184"/>
      <c r="P27" s="1184"/>
      <c r="Q27" s="1184"/>
      <c r="R27" s="1184"/>
      <c r="S27" s="907"/>
      <c r="T27" s="907"/>
      <c r="U27" s="907"/>
      <c r="V27" s="308"/>
      <c r="X27" s="308"/>
    </row>
    <row r="28" spans="1:24" ht="39" customHeight="1">
      <c r="A28" s="502"/>
      <c r="B28" s="304"/>
      <c r="C28" s="1634" t="s">
        <v>1149</v>
      </c>
      <c r="D28" s="1634"/>
      <c r="E28" s="1634"/>
      <c r="F28" s="670"/>
      <c r="G28" s="670"/>
      <c r="H28" s="670"/>
      <c r="I28" s="670"/>
      <c r="J28" s="670"/>
      <c r="K28" s="670"/>
      <c r="L28" s="887"/>
      <c r="M28" s="670"/>
      <c r="N28" s="670"/>
      <c r="O28" s="1250"/>
      <c r="P28" s="887"/>
      <c r="Q28" s="670"/>
      <c r="R28" s="670"/>
      <c r="S28" s="670"/>
      <c r="T28" s="670"/>
      <c r="U28" s="446"/>
      <c r="V28" s="308"/>
      <c r="W28" s="308"/>
    </row>
    <row r="29" spans="1:24" ht="15" customHeight="1">
      <c r="A29" s="502"/>
      <c r="B29" s="304"/>
      <c r="C29" s="482" t="s">
        <v>50</v>
      </c>
      <c r="D29" s="2320" t="s">
        <v>1150</v>
      </c>
      <c r="E29" s="1633"/>
      <c r="F29" s="1633"/>
      <c r="G29" s="1633"/>
      <c r="H29" s="1633"/>
      <c r="I29" s="1633"/>
      <c r="J29" s="1633"/>
      <c r="K29" s="1633"/>
      <c r="L29" s="2310" t="s">
        <v>1151</v>
      </c>
      <c r="M29" s="1633"/>
      <c r="N29" s="1633"/>
      <c r="O29" s="2321"/>
      <c r="P29" s="2310" t="s">
        <v>1152</v>
      </c>
      <c r="Q29" s="1633"/>
      <c r="R29" s="1633"/>
      <c r="S29" s="1633"/>
      <c r="T29" s="2311"/>
      <c r="U29" s="446"/>
      <c r="V29" s="308"/>
      <c r="W29" s="308"/>
    </row>
    <row r="30" spans="1:24" s="447" customFormat="1" ht="80.25" customHeight="1">
      <c r="A30" s="514"/>
      <c r="B30" s="1289"/>
      <c r="C30" s="1551" t="s">
        <v>1153</v>
      </c>
      <c r="D30" s="1563" t="s">
        <v>250</v>
      </c>
      <c r="E30" s="1551" t="s">
        <v>1154</v>
      </c>
      <c r="F30" s="1551" t="s">
        <v>251</v>
      </c>
      <c r="G30" s="1551" t="s">
        <v>1155</v>
      </c>
      <c r="H30" s="1551" t="s">
        <v>1156</v>
      </c>
      <c r="I30" s="1551" t="s">
        <v>1157</v>
      </c>
      <c r="J30" s="1551" t="s">
        <v>1158</v>
      </c>
      <c r="K30" s="1551" t="s">
        <v>1159</v>
      </c>
      <c r="L30" s="1565" t="s">
        <v>1160</v>
      </c>
      <c r="M30" s="1551" t="s">
        <v>1161</v>
      </c>
      <c r="N30" s="1551" t="s">
        <v>1162</v>
      </c>
      <c r="O30" s="1566" t="s">
        <v>1163</v>
      </c>
      <c r="P30" s="1565" t="s">
        <v>1164</v>
      </c>
      <c r="Q30" s="1551" t="s">
        <v>1165</v>
      </c>
      <c r="R30" s="1551" t="s">
        <v>1166</v>
      </c>
      <c r="S30" s="1551" t="s">
        <v>1161</v>
      </c>
      <c r="T30" s="1564" t="s">
        <v>1167</v>
      </c>
      <c r="U30" s="446"/>
      <c r="V30" s="446"/>
      <c r="W30" s="446"/>
    </row>
    <row r="31" spans="1:24" ht="45.75" customHeight="1">
      <c r="A31" s="502"/>
      <c r="B31" s="304"/>
      <c r="C31" s="709" t="s">
        <v>1168</v>
      </c>
      <c r="D31" s="709">
        <v>57</v>
      </c>
      <c r="E31" s="709" t="s">
        <v>265</v>
      </c>
      <c r="F31" s="709" t="s">
        <v>1169</v>
      </c>
      <c r="G31" s="709" t="s">
        <v>1170</v>
      </c>
      <c r="H31" s="709" t="s">
        <v>1170</v>
      </c>
      <c r="I31" s="709" t="s">
        <v>50</v>
      </c>
      <c r="J31" s="709" t="s">
        <v>1170</v>
      </c>
      <c r="K31" s="709" t="s">
        <v>1170</v>
      </c>
      <c r="L31" s="1248" t="s">
        <v>1170</v>
      </c>
      <c r="M31" s="709" t="s">
        <v>50</v>
      </c>
      <c r="N31" s="709" t="s">
        <v>50</v>
      </c>
      <c r="O31" s="1251" t="s">
        <v>50</v>
      </c>
      <c r="P31" s="1248" t="s">
        <v>1170</v>
      </c>
      <c r="Q31" s="709" t="s">
        <v>50</v>
      </c>
      <c r="R31" s="709" t="s">
        <v>50</v>
      </c>
      <c r="S31" s="709" t="s">
        <v>1170</v>
      </c>
      <c r="T31" s="709"/>
      <c r="U31" s="446"/>
      <c r="W31" s="308"/>
    </row>
    <row r="32" spans="1:24" ht="45.75" customHeight="1">
      <c r="A32" s="502"/>
      <c r="B32" s="304"/>
      <c r="C32" s="693" t="s">
        <v>1171</v>
      </c>
      <c r="D32" s="693">
        <v>47</v>
      </c>
      <c r="E32" s="693" t="s">
        <v>265</v>
      </c>
      <c r="F32" s="693" t="s">
        <v>1169</v>
      </c>
      <c r="G32" s="693" t="s">
        <v>1170</v>
      </c>
      <c r="H32" s="693" t="s">
        <v>50</v>
      </c>
      <c r="I32" s="693" t="s">
        <v>50</v>
      </c>
      <c r="J32" s="693" t="s">
        <v>1170</v>
      </c>
      <c r="K32" s="693" t="s">
        <v>1170</v>
      </c>
      <c r="L32" s="1249" t="s">
        <v>50</v>
      </c>
      <c r="M32" s="693" t="s">
        <v>50</v>
      </c>
      <c r="N32" s="693" t="s">
        <v>50</v>
      </c>
      <c r="O32" s="1252" t="s">
        <v>50</v>
      </c>
      <c r="P32" s="1249" t="s">
        <v>1170</v>
      </c>
      <c r="Q32" s="693" t="s">
        <v>1170</v>
      </c>
      <c r="R32" s="693" t="s">
        <v>50</v>
      </c>
      <c r="S32" s="693" t="s">
        <v>1170</v>
      </c>
      <c r="T32" s="693"/>
      <c r="U32" s="446"/>
      <c r="W32" s="308"/>
    </row>
    <row r="33" spans="1:39" ht="45.75" customHeight="1">
      <c r="A33" s="502"/>
      <c r="B33" s="304"/>
      <c r="C33" s="693" t="s">
        <v>1172</v>
      </c>
      <c r="D33" s="693">
        <v>73</v>
      </c>
      <c r="E33" s="693" t="s">
        <v>1173</v>
      </c>
      <c r="F33" s="693" t="s">
        <v>1169</v>
      </c>
      <c r="G33" s="693" t="s">
        <v>1170</v>
      </c>
      <c r="H33" s="693" t="s">
        <v>1170</v>
      </c>
      <c r="I33" s="693" t="s">
        <v>50</v>
      </c>
      <c r="J33" s="693" t="s">
        <v>1170</v>
      </c>
      <c r="K33" s="693" t="s">
        <v>1170</v>
      </c>
      <c r="L33" s="1249" t="s">
        <v>50</v>
      </c>
      <c r="M33" s="693" t="s">
        <v>50</v>
      </c>
      <c r="N33" s="693" t="s">
        <v>1170</v>
      </c>
      <c r="O33" s="1252" t="s">
        <v>50</v>
      </c>
      <c r="P33" s="1249" t="s">
        <v>1170</v>
      </c>
      <c r="Q33" s="693" t="s">
        <v>1170</v>
      </c>
      <c r="R33" s="693" t="s">
        <v>50</v>
      </c>
      <c r="S33" s="693" t="s">
        <v>1170</v>
      </c>
      <c r="T33" s="693"/>
      <c r="U33" s="446"/>
      <c r="W33" s="308"/>
    </row>
    <row r="34" spans="1:39" ht="45.75" customHeight="1">
      <c r="A34" s="502"/>
      <c r="B34" s="304"/>
      <c r="C34" s="709" t="s">
        <v>1174</v>
      </c>
      <c r="D34" s="709">
        <v>48</v>
      </c>
      <c r="E34" s="709" t="s">
        <v>265</v>
      </c>
      <c r="F34" s="709" t="s">
        <v>1175</v>
      </c>
      <c r="G34" s="709" t="s">
        <v>1170</v>
      </c>
      <c r="H34" s="709" t="s">
        <v>50</v>
      </c>
      <c r="I34" s="709" t="s">
        <v>1170</v>
      </c>
      <c r="J34" s="709" t="s">
        <v>1170</v>
      </c>
      <c r="K34" s="709" t="s">
        <v>1170</v>
      </c>
      <c r="L34" s="1248" t="s">
        <v>50</v>
      </c>
      <c r="M34" s="709" t="s">
        <v>1170</v>
      </c>
      <c r="N34" s="709" t="s">
        <v>50</v>
      </c>
      <c r="O34" s="1251" t="s">
        <v>50</v>
      </c>
      <c r="P34" s="1248" t="s">
        <v>50</v>
      </c>
      <c r="Q34" s="709" t="s">
        <v>50</v>
      </c>
      <c r="R34" s="709" t="s">
        <v>50</v>
      </c>
      <c r="S34" s="709" t="s">
        <v>1170</v>
      </c>
      <c r="T34" s="709" t="s">
        <v>1170</v>
      </c>
      <c r="U34" s="446"/>
      <c r="W34" s="308"/>
    </row>
    <row r="35" spans="1:39" ht="45.75" customHeight="1">
      <c r="A35" s="502"/>
      <c r="B35" s="304"/>
      <c r="C35" s="693" t="s">
        <v>1176</v>
      </c>
      <c r="D35" s="693">
        <v>37</v>
      </c>
      <c r="E35" s="693" t="s">
        <v>265</v>
      </c>
      <c r="F35" s="693" t="s">
        <v>1169</v>
      </c>
      <c r="G35" s="693" t="s">
        <v>1170</v>
      </c>
      <c r="H35" s="693" t="s">
        <v>50</v>
      </c>
      <c r="I35" s="693" t="s">
        <v>50</v>
      </c>
      <c r="J35" s="693" t="s">
        <v>1170</v>
      </c>
      <c r="K35" s="693" t="s">
        <v>1170</v>
      </c>
      <c r="L35" s="1249" t="s">
        <v>1170</v>
      </c>
      <c r="M35" s="693" t="s">
        <v>1170</v>
      </c>
      <c r="N35" s="693" t="s">
        <v>50</v>
      </c>
      <c r="O35" s="1252" t="s">
        <v>50</v>
      </c>
      <c r="P35" s="1249" t="s">
        <v>50</v>
      </c>
      <c r="Q35" s="693" t="s">
        <v>1170</v>
      </c>
      <c r="R35" s="693" t="s">
        <v>50</v>
      </c>
      <c r="S35" s="693" t="s">
        <v>1170</v>
      </c>
      <c r="T35" s="693"/>
      <c r="U35" s="446"/>
      <c r="W35" s="308"/>
    </row>
    <row r="36" spans="1:39" ht="45.75" customHeight="1">
      <c r="A36" s="502"/>
      <c r="B36" s="304"/>
      <c r="C36" s="709" t="s">
        <v>1177</v>
      </c>
      <c r="D36" s="709">
        <v>64</v>
      </c>
      <c r="E36" s="709" t="s">
        <v>265</v>
      </c>
      <c r="F36" s="709" t="s">
        <v>1169</v>
      </c>
      <c r="G36" s="709" t="s">
        <v>1170</v>
      </c>
      <c r="H36" s="709" t="s">
        <v>50</v>
      </c>
      <c r="I36" s="709" t="s">
        <v>50</v>
      </c>
      <c r="J36" s="709" t="s">
        <v>1170</v>
      </c>
      <c r="K36" s="709" t="s">
        <v>1170</v>
      </c>
      <c r="L36" s="1248" t="s">
        <v>1170</v>
      </c>
      <c r="M36" s="709" t="s">
        <v>50</v>
      </c>
      <c r="N36" s="709" t="s">
        <v>1170</v>
      </c>
      <c r="O36" s="1251" t="s">
        <v>50</v>
      </c>
      <c r="P36" s="1248" t="s">
        <v>1170</v>
      </c>
      <c r="Q36" s="709" t="s">
        <v>1170</v>
      </c>
      <c r="R36" s="709" t="s">
        <v>50</v>
      </c>
      <c r="S36" s="709" t="s">
        <v>50</v>
      </c>
      <c r="T36" s="709"/>
      <c r="U36" s="446"/>
      <c r="W36" s="308"/>
    </row>
    <row r="37" spans="1:39" ht="45.75" customHeight="1">
      <c r="A37" s="502"/>
      <c r="B37" s="304"/>
      <c r="C37" s="693" t="s">
        <v>1178</v>
      </c>
      <c r="D37" s="693">
        <v>67</v>
      </c>
      <c r="E37" s="693" t="s">
        <v>265</v>
      </c>
      <c r="F37" s="693" t="s">
        <v>1169</v>
      </c>
      <c r="G37" s="693" t="s">
        <v>1170</v>
      </c>
      <c r="H37" s="693" t="s">
        <v>50</v>
      </c>
      <c r="I37" s="693" t="s">
        <v>50</v>
      </c>
      <c r="J37" s="693" t="s">
        <v>1170</v>
      </c>
      <c r="K37" s="693" t="s">
        <v>1170</v>
      </c>
      <c r="L37" s="1249" t="s">
        <v>1170</v>
      </c>
      <c r="M37" s="693" t="s">
        <v>50</v>
      </c>
      <c r="N37" s="693" t="s">
        <v>1170</v>
      </c>
      <c r="O37" s="1252" t="s">
        <v>50</v>
      </c>
      <c r="P37" s="1249" t="s">
        <v>1170</v>
      </c>
      <c r="Q37" s="693" t="s">
        <v>1170</v>
      </c>
      <c r="R37" s="693" t="s">
        <v>50</v>
      </c>
      <c r="S37" s="693" t="s">
        <v>50</v>
      </c>
      <c r="T37" s="693"/>
      <c r="U37" s="446"/>
      <c r="W37" s="308"/>
    </row>
    <row r="38" spans="1:39" ht="39.75" customHeight="1">
      <c r="A38" s="502"/>
      <c r="B38" s="1278"/>
      <c r="C38" s="709" t="s">
        <v>1179</v>
      </c>
      <c r="D38" s="709">
        <v>66</v>
      </c>
      <c r="E38" s="709" t="s">
        <v>265</v>
      </c>
      <c r="F38" s="709" t="s">
        <v>1169</v>
      </c>
      <c r="G38" s="709" t="s">
        <v>1170</v>
      </c>
      <c r="H38" s="709" t="s">
        <v>1170</v>
      </c>
      <c r="I38" s="709" t="s">
        <v>50</v>
      </c>
      <c r="J38" s="709" t="s">
        <v>1170</v>
      </c>
      <c r="K38" s="709" t="s">
        <v>1170</v>
      </c>
      <c r="L38" s="1248" t="s">
        <v>50</v>
      </c>
      <c r="M38" s="709" t="s">
        <v>50</v>
      </c>
      <c r="N38" s="709" t="s">
        <v>50</v>
      </c>
      <c r="O38" s="1251" t="s">
        <v>1170</v>
      </c>
      <c r="P38" s="1248" t="s">
        <v>50</v>
      </c>
      <c r="Q38" s="709" t="s">
        <v>50</v>
      </c>
      <c r="R38" s="709" t="s">
        <v>50</v>
      </c>
      <c r="S38" s="709" t="s">
        <v>1170</v>
      </c>
      <c r="T38" s="709"/>
      <c r="U38" s="446"/>
      <c r="W38" s="308"/>
    </row>
    <row r="39" spans="1:39" ht="24.75" customHeight="1">
      <c r="A39" s="1552"/>
      <c r="B39" s="1553"/>
      <c r="C39" s="1554"/>
      <c r="D39" s="1555"/>
      <c r="E39" s="1556"/>
      <c r="F39" s="1557"/>
      <c r="G39" s="1557"/>
      <c r="H39" s="1557"/>
      <c r="I39" s="1557"/>
      <c r="J39" s="1557"/>
      <c r="K39" s="1557"/>
      <c r="L39" s="1557"/>
      <c r="M39" s="1557"/>
      <c r="N39" s="1557"/>
      <c r="O39" s="1557"/>
      <c r="P39" s="1558"/>
      <c r="Q39" s="1558"/>
      <c r="R39" s="1203"/>
      <c r="S39" s="1203"/>
      <c r="T39" s="1204"/>
      <c r="U39" s="1205"/>
    </row>
    <row r="40" spans="1:39" ht="51.75" customHeight="1">
      <c r="A40" s="502"/>
      <c r="B40" s="304"/>
      <c r="C40" s="869" t="s">
        <v>1152</v>
      </c>
      <c r="D40" s="868"/>
      <c r="E40" s="1206"/>
      <c r="F40" s="869" t="s">
        <v>1180</v>
      </c>
      <c r="G40" s="1207"/>
      <c r="H40" s="1206"/>
      <c r="I40" s="869" t="s">
        <v>1181</v>
      </c>
      <c r="J40" s="1206"/>
      <c r="K40" s="1202"/>
      <c r="L40" s="1202"/>
      <c r="M40" s="1579" t="s">
        <v>1144</v>
      </c>
      <c r="N40" s="1202"/>
      <c r="O40" s="1202"/>
      <c r="P40" s="1208"/>
      <c r="Q40" s="1208"/>
      <c r="R40" s="1208"/>
      <c r="S40" s="1208"/>
      <c r="T40" s="1209"/>
      <c r="U40" s="1210"/>
    </row>
    <row r="41" spans="1:39" ht="51.75" customHeight="1">
      <c r="A41" s="1559" t="s">
        <v>1167</v>
      </c>
      <c r="B41" s="1560">
        <v>0.13</v>
      </c>
      <c r="C41" s="1211"/>
      <c r="D41" s="868"/>
      <c r="E41" s="1202"/>
      <c r="F41" s="644"/>
      <c r="G41" s="1206"/>
      <c r="H41" s="644"/>
      <c r="I41" s="1202"/>
      <c r="J41" s="1202"/>
      <c r="K41" s="1202"/>
      <c r="L41" s="1202"/>
      <c r="M41" s="1202"/>
      <c r="N41" s="1202"/>
      <c r="O41" s="1202"/>
      <c r="P41" s="1208"/>
      <c r="Q41" s="1208"/>
      <c r="R41" s="1561" t="s">
        <v>1146</v>
      </c>
      <c r="S41" s="1561">
        <v>0.25</v>
      </c>
      <c r="T41" s="1209"/>
      <c r="U41" s="1210"/>
    </row>
    <row r="42" spans="1:39" ht="51.75" customHeight="1">
      <c r="A42" s="1559" t="s">
        <v>1161</v>
      </c>
      <c r="B42" s="1560">
        <v>0.75</v>
      </c>
      <c r="C42" s="1211"/>
      <c r="D42" s="868"/>
      <c r="E42" s="1202"/>
      <c r="F42" s="644"/>
      <c r="G42" s="644"/>
      <c r="H42" s="644"/>
      <c r="I42" s="1202"/>
      <c r="J42" s="1202"/>
      <c r="K42" s="1202"/>
      <c r="L42" s="1202"/>
      <c r="M42" s="1202"/>
      <c r="N42" s="1202"/>
      <c r="O42" s="1202"/>
      <c r="P42" s="1208"/>
      <c r="Q42" s="1208"/>
      <c r="R42" s="1561" t="s">
        <v>1182</v>
      </c>
      <c r="S42" s="1561">
        <v>0.13</v>
      </c>
      <c r="T42" s="1209"/>
      <c r="U42" s="1210"/>
    </row>
    <row r="43" spans="1:39" ht="51.75" customHeight="1">
      <c r="A43" s="1559" t="s">
        <v>1183</v>
      </c>
      <c r="B43" s="1560">
        <v>0.63</v>
      </c>
      <c r="C43" s="1211"/>
      <c r="D43" s="868"/>
      <c r="E43" s="1202"/>
      <c r="F43" s="644"/>
      <c r="G43" s="1212"/>
      <c r="H43" s="644"/>
      <c r="I43" s="1202"/>
      <c r="J43" s="1202"/>
      <c r="K43" s="1202"/>
      <c r="L43" s="1202"/>
      <c r="M43" s="1202"/>
      <c r="N43" s="1202"/>
      <c r="O43" s="1202"/>
      <c r="P43" s="1208"/>
      <c r="Q43" s="1208"/>
      <c r="R43" s="1561" t="s">
        <v>1184</v>
      </c>
      <c r="S43" s="1561">
        <v>0.25</v>
      </c>
      <c r="T43" s="1209"/>
      <c r="U43" s="1210"/>
    </row>
    <row r="44" spans="1:39" ht="51.75" customHeight="1">
      <c r="A44" s="1559" t="s">
        <v>1164</v>
      </c>
      <c r="B44" s="1560">
        <v>0.63</v>
      </c>
      <c r="C44" s="1211"/>
      <c r="D44" s="868"/>
      <c r="E44" s="1202"/>
      <c r="F44" s="644"/>
      <c r="G44" s="644"/>
      <c r="H44" s="644"/>
      <c r="I44" s="1202"/>
      <c r="J44" s="1202"/>
      <c r="K44" s="1202"/>
      <c r="L44" s="1202"/>
      <c r="M44" s="1202"/>
      <c r="N44" s="1202"/>
      <c r="O44" s="1202"/>
      <c r="P44" s="1208"/>
      <c r="Q44" s="1208"/>
      <c r="R44" s="1561" t="s">
        <v>1185</v>
      </c>
      <c r="S44" s="1561">
        <v>0.37</v>
      </c>
      <c r="T44" s="1209"/>
      <c r="U44" s="1210"/>
    </row>
    <row r="45" spans="1:39" ht="24.75" customHeight="1">
      <c r="A45" s="502"/>
      <c r="B45" s="304"/>
      <c r="C45" s="1202"/>
      <c r="D45" s="1202"/>
      <c r="E45" s="1202"/>
      <c r="F45" s="1202"/>
      <c r="G45" s="1202"/>
      <c r="H45" s="1202"/>
      <c r="I45" s="1202"/>
      <c r="J45" s="1202"/>
      <c r="K45" s="1202"/>
      <c r="L45" s="1202"/>
      <c r="M45" s="1202"/>
      <c r="N45" s="1202"/>
      <c r="O45" s="1202"/>
      <c r="P45" s="1213"/>
      <c r="Q45" s="1213"/>
      <c r="R45" s="1213"/>
      <c r="S45" s="1213"/>
      <c r="T45" s="1214"/>
      <c r="U45" s="1215"/>
    </row>
    <row r="46" spans="1:39" ht="23.25" customHeight="1">
      <c r="A46" s="502"/>
      <c r="B46" s="304"/>
      <c r="C46" s="1632" t="s">
        <v>1186</v>
      </c>
      <c r="D46" s="1632"/>
      <c r="E46" s="1632"/>
      <c r="F46" s="1632"/>
      <c r="G46" s="1632"/>
      <c r="H46" s="1632"/>
      <c r="I46" s="1632"/>
      <c r="J46" s="1632"/>
      <c r="K46" s="1632"/>
      <c r="L46" s="1632"/>
      <c r="M46" s="1632"/>
      <c r="N46" s="1632"/>
      <c r="O46" s="1632"/>
      <c r="P46" s="1632"/>
      <c r="Q46" s="1632"/>
      <c r="R46" s="1632"/>
      <c r="S46" s="1632"/>
      <c r="T46" s="1632"/>
      <c r="U46" s="308"/>
    </row>
    <row r="47" spans="1:39" ht="15" customHeight="1">
      <c r="A47" s="502"/>
      <c r="B47" s="304"/>
      <c r="C47" s="648"/>
      <c r="D47" s="2319" t="s">
        <v>1150</v>
      </c>
      <c r="E47" s="1723"/>
      <c r="F47" s="1723"/>
      <c r="G47" s="1723"/>
      <c r="H47" s="1723"/>
      <c r="I47" s="1723"/>
      <c r="J47" s="1723"/>
      <c r="K47" s="1723"/>
      <c r="L47" s="1723"/>
      <c r="M47" s="1723"/>
      <c r="N47" s="1724"/>
      <c r="O47" s="1723" t="s">
        <v>1152</v>
      </c>
      <c r="P47" s="1723"/>
      <c r="Q47" s="1723"/>
      <c r="R47" s="1723"/>
      <c r="S47" s="1723"/>
      <c r="T47" s="1724"/>
      <c r="U47" s="308"/>
    </row>
    <row r="48" spans="1:39" s="448" customFormat="1" ht="78.75" customHeight="1">
      <c r="A48" s="515"/>
      <c r="B48" s="1290"/>
      <c r="C48" s="1562" t="s">
        <v>1186</v>
      </c>
      <c r="D48" s="1563" t="s">
        <v>1187</v>
      </c>
      <c r="E48" s="1551" t="s">
        <v>1188</v>
      </c>
      <c r="F48" s="1551" t="s">
        <v>1189</v>
      </c>
      <c r="G48" s="1551" t="s">
        <v>1190</v>
      </c>
      <c r="H48" s="1551" t="s">
        <v>1191</v>
      </c>
      <c r="I48" s="1551" t="s">
        <v>1192</v>
      </c>
      <c r="J48" s="1551" t="s">
        <v>1193</v>
      </c>
      <c r="K48" s="1551" t="s">
        <v>1194</v>
      </c>
      <c r="L48" s="1551" t="s">
        <v>1195</v>
      </c>
      <c r="M48" s="2070" t="s">
        <v>1196</v>
      </c>
      <c r="N48" s="2305"/>
      <c r="O48" s="1551" t="s">
        <v>1197</v>
      </c>
      <c r="P48" s="1551" t="s">
        <v>1198</v>
      </c>
      <c r="Q48" s="1551" t="s">
        <v>1199</v>
      </c>
      <c r="R48" s="1551" t="s">
        <v>1200</v>
      </c>
      <c r="S48" s="1551" t="s">
        <v>1201</v>
      </c>
      <c r="T48" s="1564" t="s">
        <v>1202</v>
      </c>
      <c r="U48" s="308"/>
      <c r="V48" s="233"/>
      <c r="W48" s="233"/>
      <c r="X48" s="233"/>
      <c r="Y48" s="233"/>
      <c r="Z48" s="233"/>
      <c r="AA48" s="233"/>
      <c r="AB48" s="233"/>
      <c r="AC48" s="233"/>
      <c r="AD48" s="233"/>
      <c r="AE48" s="233"/>
      <c r="AF48" s="233"/>
      <c r="AG48" s="233"/>
      <c r="AH48" s="233"/>
      <c r="AI48" s="233"/>
      <c r="AJ48" s="233"/>
      <c r="AK48" s="233"/>
      <c r="AL48" s="233"/>
      <c r="AM48" s="233"/>
    </row>
    <row r="49" spans="1:22" ht="39.75" customHeight="1">
      <c r="A49" s="502"/>
      <c r="B49" s="304"/>
      <c r="C49" s="451" t="s">
        <v>1172</v>
      </c>
      <c r="D49" s="709">
        <v>73</v>
      </c>
      <c r="E49" s="709" t="s">
        <v>1173</v>
      </c>
      <c r="F49" s="709" t="s">
        <v>1169</v>
      </c>
      <c r="G49" s="709" t="s">
        <v>1170</v>
      </c>
      <c r="H49" s="709" t="s">
        <v>1170</v>
      </c>
      <c r="I49" s="709"/>
      <c r="J49" s="709" t="s">
        <v>1170</v>
      </c>
      <c r="K49" s="709" t="s">
        <v>1170</v>
      </c>
      <c r="L49" s="709" t="s">
        <v>1170</v>
      </c>
      <c r="M49" s="1745"/>
      <c r="N49" s="1745"/>
      <c r="O49" s="709" t="s">
        <v>1170</v>
      </c>
      <c r="P49" s="709" t="s">
        <v>1170</v>
      </c>
      <c r="Q49" s="709"/>
      <c r="R49" s="709" t="s">
        <v>1170</v>
      </c>
      <c r="S49" s="709"/>
      <c r="T49" s="709"/>
      <c r="U49" s="308"/>
    </row>
    <row r="50" spans="1:22" ht="39.75" customHeight="1">
      <c r="A50" s="502"/>
      <c r="B50" s="304"/>
      <c r="C50" s="709" t="s">
        <v>1177</v>
      </c>
      <c r="D50" s="709">
        <v>64</v>
      </c>
      <c r="E50" s="709" t="s">
        <v>265</v>
      </c>
      <c r="F50" s="709" t="s">
        <v>1169</v>
      </c>
      <c r="G50" s="709" t="s">
        <v>1170</v>
      </c>
      <c r="H50" s="709" t="s">
        <v>50</v>
      </c>
      <c r="I50" s="709" t="s">
        <v>50</v>
      </c>
      <c r="J50" s="709" t="s">
        <v>1170</v>
      </c>
      <c r="K50" s="709" t="s">
        <v>1170</v>
      </c>
      <c r="L50" s="709" t="s">
        <v>1170</v>
      </c>
      <c r="M50" s="1745" t="s">
        <v>50</v>
      </c>
      <c r="N50" s="1745"/>
      <c r="O50" s="709" t="s">
        <v>1170</v>
      </c>
      <c r="P50" s="709" t="s">
        <v>50</v>
      </c>
      <c r="Q50" s="709" t="s">
        <v>50</v>
      </c>
      <c r="R50" s="709" t="s">
        <v>50</v>
      </c>
      <c r="S50" s="709" t="s">
        <v>50</v>
      </c>
      <c r="T50" s="709"/>
      <c r="U50" s="308"/>
    </row>
    <row r="51" spans="1:22" ht="39.75" customHeight="1">
      <c r="A51" s="502"/>
      <c r="B51" s="304"/>
      <c r="C51" s="452" t="s">
        <v>1178</v>
      </c>
      <c r="D51" s="693">
        <v>67</v>
      </c>
      <c r="E51" s="693" t="s">
        <v>265</v>
      </c>
      <c r="F51" s="693" t="s">
        <v>1169</v>
      </c>
      <c r="G51" s="693" t="s">
        <v>1170</v>
      </c>
      <c r="H51" s="693"/>
      <c r="I51" s="693"/>
      <c r="J51" s="693" t="s">
        <v>1170</v>
      </c>
      <c r="K51" s="693" t="s">
        <v>1170</v>
      </c>
      <c r="L51" s="693" t="s">
        <v>1170</v>
      </c>
      <c r="M51" s="1741"/>
      <c r="N51" s="1741"/>
      <c r="O51" s="693" t="s">
        <v>1170</v>
      </c>
      <c r="P51" s="693" t="s">
        <v>1170</v>
      </c>
      <c r="Q51" s="693"/>
      <c r="R51" s="693"/>
      <c r="S51" s="693"/>
      <c r="T51" s="693"/>
      <c r="U51" s="308"/>
    </row>
    <row r="52" spans="1:22" s="1187" customFormat="1" ht="220.5" customHeight="1">
      <c r="A52" s="1188"/>
      <c r="B52" s="1291"/>
      <c r="C52" s="693" t="s">
        <v>1203</v>
      </c>
      <c r="D52" s="693">
        <v>57</v>
      </c>
      <c r="E52" s="693" t="s">
        <v>265</v>
      </c>
      <c r="F52" s="693" t="s">
        <v>1175</v>
      </c>
      <c r="G52" s="693"/>
      <c r="H52" s="693" t="s">
        <v>1170</v>
      </c>
      <c r="I52" s="693" t="s">
        <v>1170</v>
      </c>
      <c r="J52" s="693"/>
      <c r="K52" s="693"/>
      <c r="L52" s="693"/>
      <c r="M52" s="2065" t="s">
        <v>1204</v>
      </c>
      <c r="N52" s="2065"/>
      <c r="O52" s="693"/>
      <c r="P52" s="693" t="s">
        <v>1170</v>
      </c>
      <c r="Q52" s="693"/>
      <c r="R52" s="693"/>
      <c r="S52" s="693"/>
      <c r="T52" s="693"/>
      <c r="U52" s="1186"/>
    </row>
    <row r="53" spans="1:22" ht="61.5" customHeight="1">
      <c r="A53" s="502"/>
      <c r="B53" s="304"/>
      <c r="C53" s="1216"/>
      <c r="D53" s="873"/>
      <c r="E53" s="1217"/>
      <c r="F53" s="1217"/>
      <c r="G53" s="457"/>
      <c r="H53" s="457"/>
      <c r="I53" s="457"/>
      <c r="J53" s="457"/>
      <c r="K53" s="457"/>
      <c r="L53" s="457"/>
      <c r="M53" s="457"/>
      <c r="N53" s="457"/>
      <c r="O53" s="457"/>
      <c r="P53" s="457"/>
      <c r="Q53" s="457"/>
      <c r="R53" s="457"/>
      <c r="S53" s="457"/>
      <c r="T53" s="457"/>
      <c r="U53" s="457"/>
      <c r="V53" s="457"/>
    </row>
    <row r="54" spans="1:22" ht="17.25" customHeight="1">
      <c r="A54" s="502"/>
      <c r="B54" s="304"/>
      <c r="C54" s="2245" t="s">
        <v>1205</v>
      </c>
      <c r="D54" s="2304"/>
      <c r="E54" s="2304"/>
      <c r="F54" s="2304"/>
      <c r="G54" s="2304"/>
      <c r="H54" s="2304"/>
      <c r="I54" s="2304"/>
      <c r="J54" s="2304"/>
      <c r="K54" s="2304"/>
      <c r="L54" s="2304"/>
      <c r="M54" s="2304"/>
      <c r="N54" s="2304"/>
      <c r="O54" s="2304"/>
      <c r="P54" s="2304"/>
      <c r="Q54" s="2304"/>
      <c r="R54" s="2304"/>
      <c r="S54" s="2304"/>
      <c r="T54" s="2304"/>
      <c r="U54" s="457"/>
      <c r="V54" s="457"/>
    </row>
    <row r="55" spans="1:22" ht="28.5" customHeight="1">
      <c r="A55" s="502"/>
      <c r="B55" s="304"/>
      <c r="C55" s="1632" t="s">
        <v>1206</v>
      </c>
      <c r="D55" s="1632"/>
      <c r="E55" s="1632"/>
      <c r="F55" s="1632"/>
      <c r="G55" s="1632"/>
      <c r="H55" s="1632"/>
      <c r="I55" s="1632"/>
      <c r="J55" s="1632"/>
      <c r="K55" s="1632"/>
      <c r="L55" s="1632"/>
      <c r="M55" s="1632"/>
      <c r="N55" s="1632"/>
      <c r="O55" s="1632"/>
      <c r="P55" s="1632"/>
      <c r="Q55" s="1632"/>
      <c r="R55" s="1632"/>
      <c r="S55" s="1632"/>
      <c r="T55" s="1632"/>
      <c r="U55" s="1218"/>
      <c r="V55" s="457"/>
    </row>
    <row r="56" spans="1:22" s="447" customFormat="1" ht="83.25" customHeight="1">
      <c r="A56" s="514"/>
      <c r="B56" s="1289"/>
      <c r="C56" s="1551" t="s">
        <v>1207</v>
      </c>
      <c r="D56" s="1551" t="s">
        <v>1187</v>
      </c>
      <c r="E56" s="1551" t="s">
        <v>1188</v>
      </c>
      <c r="F56" s="1551" t="s">
        <v>1189</v>
      </c>
      <c r="G56" s="1551" t="s">
        <v>1190</v>
      </c>
      <c r="H56" s="1551" t="s">
        <v>1191</v>
      </c>
      <c r="I56" s="1551" t="s">
        <v>1192</v>
      </c>
      <c r="J56" s="1551" t="s">
        <v>1193</v>
      </c>
      <c r="K56" s="1551" t="s">
        <v>1194</v>
      </c>
      <c r="L56" s="1551" t="s">
        <v>1208</v>
      </c>
      <c r="M56" s="2070" t="s">
        <v>1196</v>
      </c>
      <c r="N56" s="2070"/>
      <c r="O56" s="1551" t="s">
        <v>1197</v>
      </c>
      <c r="P56" s="1551" t="s">
        <v>1198</v>
      </c>
      <c r="Q56" s="1551" t="s">
        <v>1199</v>
      </c>
      <c r="R56" s="1551" t="s">
        <v>1200</v>
      </c>
      <c r="S56" s="1551" t="s">
        <v>1201</v>
      </c>
      <c r="T56" s="1551" t="s">
        <v>1202</v>
      </c>
      <c r="U56" s="449"/>
      <c r="V56" s="450"/>
    </row>
    <row r="57" spans="1:22" ht="39.75" customHeight="1">
      <c r="A57" s="502"/>
      <c r="B57" s="304"/>
      <c r="C57" s="451" t="s">
        <v>1179</v>
      </c>
      <c r="D57" s="732">
        <v>66</v>
      </c>
      <c r="E57" s="451" t="s">
        <v>265</v>
      </c>
      <c r="F57" s="451" t="s">
        <v>1169</v>
      </c>
      <c r="G57" s="451" t="s">
        <v>50</v>
      </c>
      <c r="H57" s="451" t="s">
        <v>1170</v>
      </c>
      <c r="I57" s="451" t="s">
        <v>50</v>
      </c>
      <c r="J57" s="451" t="s">
        <v>1170</v>
      </c>
      <c r="K57" s="451" t="s">
        <v>1170</v>
      </c>
      <c r="L57" s="451" t="s">
        <v>1170</v>
      </c>
      <c r="M57" s="451" t="s">
        <v>50</v>
      </c>
      <c r="N57" s="703" t="s">
        <v>50</v>
      </c>
      <c r="O57" s="703" t="s">
        <v>50</v>
      </c>
      <c r="P57" s="703" t="s">
        <v>50</v>
      </c>
      <c r="Q57" s="703" t="s">
        <v>1170</v>
      </c>
      <c r="R57" s="703" t="s">
        <v>50</v>
      </c>
      <c r="S57" s="703" t="s">
        <v>50</v>
      </c>
      <c r="T57" s="703"/>
      <c r="U57" s="1218"/>
      <c r="V57" s="457"/>
    </row>
    <row r="58" spans="1:22" ht="194.25" customHeight="1">
      <c r="A58" s="502"/>
      <c r="B58" s="304"/>
      <c r="C58" s="452" t="s">
        <v>1209</v>
      </c>
      <c r="D58" s="452">
        <v>73</v>
      </c>
      <c r="E58" s="452" t="s">
        <v>265</v>
      </c>
      <c r="F58" s="452" t="s">
        <v>1169</v>
      </c>
      <c r="G58" s="452" t="s">
        <v>50</v>
      </c>
      <c r="H58" s="452" t="s">
        <v>1170</v>
      </c>
      <c r="I58" s="452" t="s">
        <v>50</v>
      </c>
      <c r="J58" s="452" t="s">
        <v>50</v>
      </c>
      <c r="K58" s="452" t="s">
        <v>50</v>
      </c>
      <c r="L58" s="452" t="s">
        <v>50</v>
      </c>
      <c r="M58" s="2303" t="s">
        <v>1210</v>
      </c>
      <c r="N58" s="2303"/>
      <c r="O58" s="699" t="s">
        <v>50</v>
      </c>
      <c r="P58" s="699" t="s">
        <v>50</v>
      </c>
      <c r="Q58" s="699" t="s">
        <v>50</v>
      </c>
      <c r="R58" s="699" t="s">
        <v>1170</v>
      </c>
      <c r="S58" s="699" t="s">
        <v>50</v>
      </c>
      <c r="T58" s="699"/>
      <c r="U58" s="1218"/>
      <c r="V58" s="457"/>
    </row>
    <row r="59" spans="1:22" ht="69.75" customHeight="1">
      <c r="A59" s="502"/>
      <c r="B59" s="304"/>
      <c r="C59" s="451" t="s">
        <v>1211</v>
      </c>
      <c r="D59" s="451">
        <v>66</v>
      </c>
      <c r="E59" s="451" t="s">
        <v>265</v>
      </c>
      <c r="F59" s="451" t="s">
        <v>1169</v>
      </c>
      <c r="G59" s="451" t="s">
        <v>50</v>
      </c>
      <c r="H59" s="451" t="s">
        <v>1170</v>
      </c>
      <c r="I59" s="451" t="s">
        <v>50</v>
      </c>
      <c r="J59" s="451" t="s">
        <v>50</v>
      </c>
      <c r="K59" s="451" t="s">
        <v>50</v>
      </c>
      <c r="L59" s="451" t="s">
        <v>50</v>
      </c>
      <c r="M59" s="2316" t="s">
        <v>1212</v>
      </c>
      <c r="N59" s="2316"/>
      <c r="O59" s="703" t="s">
        <v>50</v>
      </c>
      <c r="P59" s="703" t="s">
        <v>50</v>
      </c>
      <c r="Q59" s="703" t="s">
        <v>50</v>
      </c>
      <c r="R59" s="703" t="s">
        <v>1170</v>
      </c>
      <c r="S59" s="703" t="s">
        <v>50</v>
      </c>
      <c r="T59" s="703"/>
      <c r="U59" s="1218"/>
      <c r="V59" s="457"/>
    </row>
    <row r="60" spans="1:22" ht="75.75" customHeight="1">
      <c r="A60" s="502"/>
      <c r="B60" s="304"/>
      <c r="C60" s="516" t="s">
        <v>1213</v>
      </c>
      <c r="D60" s="516" t="s">
        <v>1187</v>
      </c>
      <c r="E60" s="516" t="s">
        <v>1188</v>
      </c>
      <c r="F60" s="516" t="s">
        <v>1189</v>
      </c>
      <c r="G60" s="516" t="s">
        <v>1190</v>
      </c>
      <c r="H60" s="516" t="s">
        <v>1191</v>
      </c>
      <c r="I60" s="516" t="s">
        <v>1192</v>
      </c>
      <c r="J60" s="516" t="s">
        <v>1193</v>
      </c>
      <c r="K60" s="516" t="s">
        <v>1194</v>
      </c>
      <c r="L60" s="516" t="s">
        <v>1208</v>
      </c>
      <c r="M60" s="1633" t="s">
        <v>1196</v>
      </c>
      <c r="N60" s="1633"/>
      <c r="O60" s="516" t="s">
        <v>1197</v>
      </c>
      <c r="P60" s="516" t="s">
        <v>1198</v>
      </c>
      <c r="Q60" s="516" t="s">
        <v>1199</v>
      </c>
      <c r="R60" s="516" t="s">
        <v>1200</v>
      </c>
      <c r="S60" s="516" t="s">
        <v>1201</v>
      </c>
      <c r="T60" s="516" t="s">
        <v>1202</v>
      </c>
      <c r="U60" s="1218"/>
      <c r="V60" s="457"/>
    </row>
    <row r="61" spans="1:22" ht="39.75" customHeight="1">
      <c r="A61" s="502"/>
      <c r="B61" s="304"/>
      <c r="C61" s="703" t="s">
        <v>1177</v>
      </c>
      <c r="D61" s="703">
        <v>64</v>
      </c>
      <c r="E61" s="703" t="s">
        <v>265</v>
      </c>
      <c r="F61" s="703" t="s">
        <v>1169</v>
      </c>
      <c r="G61" s="703" t="s">
        <v>1170</v>
      </c>
      <c r="H61" s="703" t="s">
        <v>50</v>
      </c>
      <c r="I61" s="703" t="s">
        <v>50</v>
      </c>
      <c r="J61" s="703" t="s">
        <v>1170</v>
      </c>
      <c r="K61" s="703" t="s">
        <v>1170</v>
      </c>
      <c r="L61" s="703" t="s">
        <v>1170</v>
      </c>
      <c r="M61" s="2301" t="s">
        <v>1170</v>
      </c>
      <c r="N61" s="2301"/>
      <c r="O61" s="703" t="s">
        <v>1170</v>
      </c>
      <c r="P61" s="703" t="s">
        <v>50</v>
      </c>
      <c r="Q61" s="703" t="s">
        <v>50</v>
      </c>
      <c r="R61" s="703" t="s">
        <v>50</v>
      </c>
      <c r="S61" s="703" t="s">
        <v>50</v>
      </c>
      <c r="T61" s="703"/>
      <c r="U61" s="1218"/>
      <c r="V61" s="457"/>
    </row>
    <row r="62" spans="1:22" ht="39.75" customHeight="1">
      <c r="A62" s="502"/>
      <c r="B62" s="304"/>
      <c r="C62" s="699" t="s">
        <v>1168</v>
      </c>
      <c r="D62" s="699">
        <v>57</v>
      </c>
      <c r="E62" s="699" t="s">
        <v>265</v>
      </c>
      <c r="F62" s="699" t="s">
        <v>1169</v>
      </c>
      <c r="G62" s="699" t="s">
        <v>1170</v>
      </c>
      <c r="H62" s="699" t="s">
        <v>1170</v>
      </c>
      <c r="I62" s="699" t="s">
        <v>50</v>
      </c>
      <c r="J62" s="699" t="s">
        <v>1170</v>
      </c>
      <c r="K62" s="699" t="s">
        <v>1170</v>
      </c>
      <c r="L62" s="699" t="s">
        <v>1170</v>
      </c>
      <c r="M62" s="2279" t="s">
        <v>1170</v>
      </c>
      <c r="N62" s="2279"/>
      <c r="O62" s="699" t="s">
        <v>50</v>
      </c>
      <c r="P62" s="699" t="s">
        <v>50</v>
      </c>
      <c r="Q62" s="699" t="s">
        <v>1170</v>
      </c>
      <c r="R62" s="699" t="s">
        <v>50</v>
      </c>
      <c r="S62" s="699" t="s">
        <v>50</v>
      </c>
      <c r="T62" s="699"/>
      <c r="U62" s="1218"/>
      <c r="V62" s="457"/>
    </row>
    <row r="63" spans="1:22" ht="39.75" customHeight="1">
      <c r="A63" s="502"/>
      <c r="B63" s="304"/>
      <c r="C63" s="703" t="s">
        <v>1178</v>
      </c>
      <c r="D63" s="703">
        <v>67</v>
      </c>
      <c r="E63" s="703" t="s">
        <v>265</v>
      </c>
      <c r="F63" s="703" t="s">
        <v>1169</v>
      </c>
      <c r="G63" s="703" t="s">
        <v>1170</v>
      </c>
      <c r="H63" s="703" t="s">
        <v>50</v>
      </c>
      <c r="I63" s="703" t="s">
        <v>50</v>
      </c>
      <c r="J63" s="703" t="s">
        <v>1170</v>
      </c>
      <c r="K63" s="703" t="s">
        <v>1170</v>
      </c>
      <c r="L63" s="703" t="s">
        <v>1170</v>
      </c>
      <c r="M63" s="2279" t="s">
        <v>1170</v>
      </c>
      <c r="N63" s="2279"/>
      <c r="O63" s="703" t="s">
        <v>1170</v>
      </c>
      <c r="P63" s="703" t="s">
        <v>50</v>
      </c>
      <c r="Q63" s="703" t="s">
        <v>50</v>
      </c>
      <c r="R63" s="703" t="s">
        <v>50</v>
      </c>
      <c r="S63" s="703" t="s">
        <v>50</v>
      </c>
      <c r="T63" s="703"/>
      <c r="U63" s="1218"/>
      <c r="V63" s="457"/>
    </row>
    <row r="64" spans="1:22" ht="56.25" customHeight="1">
      <c r="A64" s="502"/>
      <c r="B64" s="304"/>
      <c r="C64" s="699" t="s">
        <v>1214</v>
      </c>
      <c r="D64" s="699">
        <v>75</v>
      </c>
      <c r="E64" s="699" t="s">
        <v>265</v>
      </c>
      <c r="F64" s="699" t="s">
        <v>1169</v>
      </c>
      <c r="G64" s="699" t="s">
        <v>50</v>
      </c>
      <c r="H64" s="699" t="s">
        <v>1170</v>
      </c>
      <c r="I64" s="699" t="s">
        <v>50</v>
      </c>
      <c r="J64" s="699" t="s">
        <v>50</v>
      </c>
      <c r="K64" s="699" t="s">
        <v>50</v>
      </c>
      <c r="L64" s="699" t="s">
        <v>50</v>
      </c>
      <c r="M64" s="2303" t="s">
        <v>1215</v>
      </c>
      <c r="N64" s="2303"/>
      <c r="O64" s="699" t="s">
        <v>1170</v>
      </c>
      <c r="P64" s="699" t="s">
        <v>50</v>
      </c>
      <c r="Q64" s="699" t="s">
        <v>50</v>
      </c>
      <c r="R64" s="699" t="s">
        <v>50</v>
      </c>
      <c r="S64" s="699" t="s">
        <v>50</v>
      </c>
      <c r="T64" s="699"/>
      <c r="U64" s="1218"/>
      <c r="V64" s="457"/>
    </row>
    <row r="65" spans="1:24" ht="39.75" customHeight="1">
      <c r="A65" s="502"/>
      <c r="B65" s="304"/>
      <c r="C65" s="703" t="s">
        <v>1176</v>
      </c>
      <c r="D65" s="703">
        <v>37</v>
      </c>
      <c r="E65" s="703" t="s">
        <v>265</v>
      </c>
      <c r="F65" s="703" t="s">
        <v>1169</v>
      </c>
      <c r="G65" s="703" t="s">
        <v>50</v>
      </c>
      <c r="H65" s="703" t="s">
        <v>50</v>
      </c>
      <c r="I65" s="703" t="s">
        <v>50</v>
      </c>
      <c r="J65" s="703" t="s">
        <v>1170</v>
      </c>
      <c r="K65" s="703" t="s">
        <v>1170</v>
      </c>
      <c r="L65" s="703" t="s">
        <v>1170</v>
      </c>
      <c r="M65" s="703" t="s">
        <v>50</v>
      </c>
      <c r="N65" s="703" t="s">
        <v>50</v>
      </c>
      <c r="O65" s="703" t="s">
        <v>1170</v>
      </c>
      <c r="P65" s="703" t="s">
        <v>50</v>
      </c>
      <c r="Q65" s="703" t="s">
        <v>1170</v>
      </c>
      <c r="R65" s="703" t="s">
        <v>50</v>
      </c>
      <c r="S65" s="703" t="s">
        <v>50</v>
      </c>
      <c r="T65" s="703"/>
      <c r="U65" s="1218"/>
      <c r="V65" s="457"/>
    </row>
    <row r="66" spans="1:24" ht="80.25" customHeight="1">
      <c r="A66" s="502"/>
      <c r="B66" s="304"/>
      <c r="C66" s="516" t="s">
        <v>1216</v>
      </c>
      <c r="D66" s="516" t="s">
        <v>1187</v>
      </c>
      <c r="E66" s="516" t="s">
        <v>1188</v>
      </c>
      <c r="F66" s="516" t="s">
        <v>1189</v>
      </c>
      <c r="G66" s="516" t="s">
        <v>1190</v>
      </c>
      <c r="H66" s="516" t="s">
        <v>1191</v>
      </c>
      <c r="I66" s="516" t="s">
        <v>1192</v>
      </c>
      <c r="J66" s="516" t="s">
        <v>1193</v>
      </c>
      <c r="K66" s="516" t="s">
        <v>1194</v>
      </c>
      <c r="L66" s="516" t="s">
        <v>1208</v>
      </c>
      <c r="M66" s="1633" t="s">
        <v>1196</v>
      </c>
      <c r="N66" s="1633"/>
      <c r="O66" s="516" t="s">
        <v>1197</v>
      </c>
      <c r="P66" s="516" t="s">
        <v>1198</v>
      </c>
      <c r="Q66" s="516" t="s">
        <v>1199</v>
      </c>
      <c r="R66" s="516" t="s">
        <v>1200</v>
      </c>
      <c r="S66" s="516" t="s">
        <v>1201</v>
      </c>
      <c r="T66" s="516" t="s">
        <v>1202</v>
      </c>
      <c r="U66" s="1218"/>
      <c r="V66" s="457"/>
    </row>
    <row r="67" spans="1:24" ht="39.75" customHeight="1">
      <c r="A67" s="502"/>
      <c r="B67" s="304"/>
      <c r="C67" s="703" t="s">
        <v>1174</v>
      </c>
      <c r="D67" s="703">
        <v>48</v>
      </c>
      <c r="E67" s="703" t="s">
        <v>265</v>
      </c>
      <c r="F67" s="703" t="s">
        <v>1175</v>
      </c>
      <c r="G67" s="703" t="s">
        <v>50</v>
      </c>
      <c r="H67" s="703" t="s">
        <v>50</v>
      </c>
      <c r="I67" s="703" t="s">
        <v>1170</v>
      </c>
      <c r="J67" s="703" t="s">
        <v>1170</v>
      </c>
      <c r="K67" s="703" t="s">
        <v>1170</v>
      </c>
      <c r="L67" s="703" t="s">
        <v>1170</v>
      </c>
      <c r="M67" s="703" t="s">
        <v>50</v>
      </c>
      <c r="N67" s="703" t="s">
        <v>50</v>
      </c>
      <c r="O67" s="703" t="s">
        <v>50</v>
      </c>
      <c r="P67" s="703" t="s">
        <v>50</v>
      </c>
      <c r="Q67" s="703" t="s">
        <v>1170</v>
      </c>
      <c r="R67" s="703" t="s">
        <v>50</v>
      </c>
      <c r="S67" s="703" t="s">
        <v>1170</v>
      </c>
      <c r="T67" s="703" t="s">
        <v>1170</v>
      </c>
      <c r="U67" s="1218"/>
      <c r="V67" s="457"/>
    </row>
    <row r="68" spans="1:24" ht="39.75" customHeight="1">
      <c r="A68" s="502"/>
      <c r="B68" s="304"/>
      <c r="C68" s="699" t="s">
        <v>1176</v>
      </c>
      <c r="D68" s="699">
        <v>37</v>
      </c>
      <c r="E68" s="699" t="s">
        <v>265</v>
      </c>
      <c r="F68" s="699" t="s">
        <v>1169</v>
      </c>
      <c r="G68" s="699" t="s">
        <v>50</v>
      </c>
      <c r="H68" s="699" t="s">
        <v>50</v>
      </c>
      <c r="I68" s="699" t="s">
        <v>50</v>
      </c>
      <c r="J68" s="699" t="s">
        <v>1170</v>
      </c>
      <c r="K68" s="699" t="s">
        <v>1170</v>
      </c>
      <c r="L68" s="699" t="s">
        <v>1170</v>
      </c>
      <c r="M68" s="699" t="s">
        <v>50</v>
      </c>
      <c r="N68" s="699" t="s">
        <v>50</v>
      </c>
      <c r="O68" s="699" t="s">
        <v>1170</v>
      </c>
      <c r="P68" s="699" t="s">
        <v>50</v>
      </c>
      <c r="Q68" s="699" t="s">
        <v>1170</v>
      </c>
      <c r="R68" s="699" t="s">
        <v>50</v>
      </c>
      <c r="S68" s="699" t="s">
        <v>50</v>
      </c>
      <c r="T68" s="699"/>
      <c r="U68" s="1218"/>
      <c r="V68" s="457"/>
    </row>
    <row r="69" spans="1:24" ht="108" customHeight="1">
      <c r="A69" s="502"/>
      <c r="B69" s="304"/>
      <c r="C69" s="702" t="s">
        <v>1217</v>
      </c>
      <c r="D69" s="702">
        <v>39</v>
      </c>
      <c r="E69" s="702" t="s">
        <v>265</v>
      </c>
      <c r="F69" s="702" t="s">
        <v>1175</v>
      </c>
      <c r="G69" s="702" t="s">
        <v>1170</v>
      </c>
      <c r="H69" s="702" t="s">
        <v>50</v>
      </c>
      <c r="I69" s="702" t="s">
        <v>1170</v>
      </c>
      <c r="J69" s="702" t="s">
        <v>50</v>
      </c>
      <c r="K69" s="702" t="s">
        <v>1170</v>
      </c>
      <c r="L69" s="702" t="s">
        <v>50</v>
      </c>
      <c r="M69" s="2303" t="s">
        <v>1218</v>
      </c>
      <c r="N69" s="2303"/>
      <c r="O69" s="702" t="s">
        <v>50</v>
      </c>
      <c r="P69" s="702" t="s">
        <v>1170</v>
      </c>
      <c r="Q69" s="702" t="s">
        <v>1170</v>
      </c>
      <c r="R69" s="702" t="s">
        <v>1170</v>
      </c>
      <c r="S69" s="702" t="s">
        <v>50</v>
      </c>
      <c r="T69" s="702"/>
      <c r="U69" s="1218"/>
      <c r="V69" s="457"/>
    </row>
    <row r="70" spans="1:24" ht="25.5" customHeight="1">
      <c r="A70" s="502"/>
      <c r="B70" s="1179"/>
      <c r="C70" s="457"/>
      <c r="D70" s="457"/>
      <c r="E70" s="457"/>
      <c r="F70" s="457"/>
      <c r="G70" s="457"/>
      <c r="H70" s="457"/>
      <c r="I70" s="457"/>
      <c r="J70" s="457"/>
      <c r="K70" s="457"/>
      <c r="L70" s="457"/>
      <c r="M70" s="457"/>
      <c r="N70" s="457"/>
      <c r="O70" s="457"/>
      <c r="P70" s="457"/>
      <c r="Q70" s="457"/>
      <c r="R70" s="457"/>
      <c r="S70" s="457"/>
      <c r="T70" s="457"/>
    </row>
    <row r="71" spans="1:24" ht="19.5" customHeight="1">
      <c r="A71" s="502"/>
      <c r="B71" s="304"/>
      <c r="C71" s="1014"/>
      <c r="D71" s="1014"/>
      <c r="E71" s="1014"/>
      <c r="F71" s="1014"/>
      <c r="G71" s="1014"/>
      <c r="H71" s="1014"/>
      <c r="I71" s="1014"/>
      <c r="J71" s="1014"/>
      <c r="K71" s="1014"/>
      <c r="L71" s="1014"/>
      <c r="M71" s="1014"/>
      <c r="N71" s="1014"/>
      <c r="O71" s="1014"/>
      <c r="P71" s="1014"/>
      <c r="Q71" s="1014"/>
      <c r="R71" s="1014"/>
      <c r="S71" s="1014"/>
      <c r="T71" s="939"/>
      <c r="U71" s="403"/>
      <c r="V71" s="403"/>
      <c r="W71" s="403"/>
      <c r="X71" s="308"/>
    </row>
    <row r="72" spans="1:24" ht="19.5" customHeight="1">
      <c r="A72" s="502"/>
      <c r="B72" s="304"/>
      <c r="C72" s="2239" t="s">
        <v>1219</v>
      </c>
      <c r="D72" s="2199"/>
      <c r="E72" s="2199"/>
      <c r="F72" s="2199"/>
      <c r="G72" s="2199"/>
      <c r="H72" s="2199"/>
      <c r="I72" s="2199"/>
      <c r="J72" s="2199"/>
      <c r="K72" s="2199"/>
      <c r="L72" s="2204"/>
      <c r="M72" s="1014"/>
      <c r="N72" s="1014"/>
      <c r="O72" s="1014"/>
      <c r="P72" s="1014"/>
      <c r="Q72" s="1014"/>
      <c r="R72" s="1014"/>
      <c r="S72" s="1014"/>
      <c r="T72" s="939"/>
      <c r="U72" s="403"/>
      <c r="V72" s="403"/>
      <c r="W72" s="403"/>
      <c r="X72" s="308"/>
    </row>
    <row r="73" spans="1:24" ht="194.25" customHeight="1">
      <c r="A73" s="502"/>
      <c r="B73" s="304"/>
      <c r="C73" s="2294" t="s">
        <v>1220</v>
      </c>
      <c r="D73" s="2295"/>
      <c r="E73" s="2295"/>
      <c r="F73" s="2295"/>
      <c r="G73" s="2295"/>
      <c r="H73" s="2295"/>
      <c r="I73" s="2295"/>
      <c r="J73" s="2295"/>
      <c r="K73" s="455"/>
      <c r="L73" s="456"/>
      <c r="M73" s="1014"/>
      <c r="N73" s="1014"/>
      <c r="O73" s="1014"/>
      <c r="P73" s="1014"/>
      <c r="Q73" s="1014"/>
      <c r="R73" s="1014"/>
      <c r="S73" s="1014"/>
      <c r="T73" s="939"/>
      <c r="U73" s="403"/>
      <c r="V73" s="403"/>
      <c r="W73" s="403"/>
      <c r="X73" s="308"/>
    </row>
    <row r="74" spans="1:24" ht="19.5" customHeight="1">
      <c r="A74" s="502"/>
      <c r="B74" s="304"/>
      <c r="C74" s="1190"/>
      <c r="D74" s="455"/>
      <c r="E74" s="455"/>
      <c r="F74" s="455"/>
      <c r="G74" s="455"/>
      <c r="H74" s="455"/>
      <c r="I74" s="455"/>
      <c r="J74" s="455"/>
      <c r="K74" s="455"/>
      <c r="L74" s="456"/>
      <c r="M74" s="1014"/>
      <c r="N74" s="1014"/>
      <c r="O74" s="1014"/>
      <c r="P74" s="1014"/>
      <c r="Q74" s="1014"/>
      <c r="R74" s="1014"/>
      <c r="S74" s="1014"/>
      <c r="T74" s="939"/>
      <c r="U74" s="403"/>
      <c r="V74" s="403"/>
      <c r="W74" s="403"/>
      <c r="X74" s="308"/>
    </row>
    <row r="75" spans="1:24" ht="40" customHeight="1">
      <c r="A75" s="502"/>
      <c r="B75" s="304"/>
      <c r="C75" s="2239" t="s">
        <v>1221</v>
      </c>
      <c r="D75" s="2199"/>
      <c r="E75" s="2199"/>
      <c r="F75" s="2199"/>
      <c r="G75" s="2199"/>
      <c r="H75" s="2199"/>
      <c r="I75" s="2199"/>
      <c r="J75" s="2199"/>
      <c r="K75" s="2199"/>
      <c r="L75" s="2204"/>
      <c r="M75" s="1014"/>
      <c r="N75" s="1014"/>
      <c r="O75" s="1014"/>
      <c r="P75" s="1014"/>
      <c r="Q75" s="1014"/>
      <c r="R75" s="1014"/>
      <c r="S75" s="1014"/>
      <c r="T75" s="939"/>
      <c r="U75" s="403"/>
      <c r="V75" s="403"/>
      <c r="W75" s="403"/>
      <c r="X75" s="308"/>
    </row>
    <row r="76" spans="1:24" ht="251.25" customHeight="1">
      <c r="A76" s="502"/>
      <c r="B76" s="304"/>
      <c r="C76" s="1693" t="s">
        <v>1222</v>
      </c>
      <c r="D76" s="1694"/>
      <c r="E76" s="1694"/>
      <c r="F76" s="1694"/>
      <c r="G76" s="1694"/>
      <c r="H76" s="1694"/>
      <c r="I76" s="1694"/>
      <c r="J76" s="1694"/>
      <c r="K76" s="1219"/>
      <c r="L76" s="399"/>
      <c r="M76" s="1014"/>
      <c r="N76" s="1014"/>
      <c r="O76" s="1014"/>
      <c r="P76" s="1014"/>
      <c r="Q76" s="1014"/>
      <c r="R76" s="1014"/>
      <c r="S76" s="1014"/>
      <c r="T76" s="939"/>
      <c r="U76" s="403"/>
      <c r="V76" s="403"/>
      <c r="W76" s="403"/>
      <c r="X76" s="308"/>
    </row>
    <row r="77" spans="1:24" ht="21.75" customHeight="1">
      <c r="A77" s="502"/>
      <c r="B77" s="304"/>
      <c r="X77" s="308"/>
    </row>
    <row r="78" spans="1:24" ht="24.75" customHeight="1">
      <c r="A78" s="502"/>
      <c r="B78" s="304"/>
      <c r="C78" s="2276" t="s">
        <v>1223</v>
      </c>
      <c r="D78" s="2276"/>
      <c r="E78" s="2276"/>
      <c r="F78" s="2276"/>
      <c r="G78" s="2276"/>
      <c r="H78" s="2276"/>
      <c r="I78" s="2276"/>
      <c r="J78" s="2276"/>
      <c r="K78" s="2276"/>
      <c r="L78" s="2276"/>
      <c r="M78" s="2276"/>
      <c r="N78" s="2276"/>
      <c r="O78" s="1067"/>
      <c r="P78" s="1067"/>
      <c r="Q78" s="1067"/>
      <c r="R78" s="1067"/>
      <c r="S78" s="1067"/>
      <c r="T78" s="457"/>
      <c r="U78" s="457"/>
      <c r="V78" s="457"/>
      <c r="W78" s="457"/>
      <c r="X78" s="308"/>
    </row>
    <row r="79" spans="1:24" ht="117" customHeight="1">
      <c r="A79" s="502"/>
      <c r="B79" s="304"/>
      <c r="C79" s="2232" t="s">
        <v>1224</v>
      </c>
      <c r="D79" s="2233"/>
      <c r="E79" s="2233"/>
      <c r="F79" s="2233"/>
      <c r="G79" s="2233"/>
      <c r="H79" s="2233"/>
      <c r="I79" s="2233"/>
      <c r="J79" s="2233"/>
      <c r="K79" s="1161"/>
      <c r="L79" s="1220"/>
      <c r="M79" s="1067"/>
      <c r="N79" s="1067"/>
      <c r="O79" s="1067"/>
      <c r="P79" s="1067"/>
      <c r="Q79" s="1067"/>
      <c r="R79" s="1067"/>
      <c r="S79" s="1067"/>
      <c r="T79" s="457"/>
      <c r="U79" s="457"/>
      <c r="V79" s="457"/>
      <c r="W79" s="457"/>
      <c r="X79" s="308"/>
    </row>
    <row r="80" spans="1:24" ht="21" customHeight="1">
      <c r="A80" s="502"/>
      <c r="B80" s="304"/>
      <c r="C80" s="886"/>
      <c r="D80" s="886"/>
      <c r="E80" s="886"/>
      <c r="F80" s="886"/>
      <c r="G80" s="886"/>
      <c r="H80" s="886"/>
      <c r="I80" s="886"/>
      <c r="J80" s="886"/>
      <c r="K80" s="1161"/>
      <c r="L80" s="1220"/>
      <c r="M80" s="1067"/>
      <c r="N80" s="1067"/>
      <c r="O80" s="455"/>
      <c r="P80" s="455"/>
      <c r="Q80" s="455"/>
      <c r="R80" s="455"/>
      <c r="S80" s="456"/>
      <c r="T80" s="457"/>
      <c r="U80" s="457"/>
      <c r="V80" s="457"/>
      <c r="W80" s="457"/>
      <c r="X80" s="308"/>
    </row>
    <row r="81" spans="1:24" ht="27.75" customHeight="1">
      <c r="A81" s="502"/>
      <c r="B81" s="304"/>
      <c r="C81" s="2276" t="s">
        <v>1225</v>
      </c>
      <c r="D81" s="2276"/>
      <c r="E81" s="2276"/>
      <c r="F81" s="2276"/>
      <c r="G81" s="2276"/>
      <c r="H81" s="2276"/>
      <c r="I81" s="2276"/>
      <c r="J81" s="2276"/>
      <c r="K81" s="2276"/>
      <c r="L81" s="2276"/>
      <c r="M81" s="2276"/>
      <c r="N81" s="2276"/>
      <c r="O81" s="455"/>
      <c r="P81" s="455"/>
      <c r="Q81" s="455"/>
      <c r="R81" s="455"/>
      <c r="S81" s="456"/>
      <c r="T81" s="457"/>
      <c r="U81" s="457"/>
      <c r="V81" s="457"/>
      <c r="W81" s="457"/>
      <c r="X81" s="308"/>
    </row>
    <row r="82" spans="1:24" ht="90" customHeight="1">
      <c r="A82" s="502"/>
      <c r="B82" s="304"/>
      <c r="C82" s="2223" t="s">
        <v>1226</v>
      </c>
      <c r="D82" s="2224"/>
      <c r="E82" s="2224"/>
      <c r="F82" s="2224"/>
      <c r="G82" s="2224"/>
      <c r="H82" s="2224"/>
      <c r="I82" s="2224"/>
      <c r="J82" s="2225"/>
      <c r="K82" s="453"/>
      <c r="L82" s="454"/>
      <c r="M82" s="454"/>
      <c r="N82" s="454"/>
      <c r="O82" s="455"/>
      <c r="P82" s="455"/>
      <c r="Q82" s="455"/>
      <c r="R82" s="455"/>
      <c r="S82" s="456"/>
      <c r="T82" s="457"/>
      <c r="U82" s="457"/>
      <c r="V82" s="457"/>
      <c r="W82" s="457"/>
      <c r="X82" s="308"/>
    </row>
    <row r="83" spans="1:24" ht="23.25" customHeight="1">
      <c r="A83" s="502"/>
      <c r="B83" s="304"/>
      <c r="C83" s="481" t="s">
        <v>1227</v>
      </c>
      <c r="D83" s="635" t="s">
        <v>1228</v>
      </c>
      <c r="E83" s="635" t="s">
        <v>1229</v>
      </c>
      <c r="F83" s="635" t="s">
        <v>1230</v>
      </c>
      <c r="G83" s="635" t="s">
        <v>1231</v>
      </c>
      <c r="H83" s="1221" t="s">
        <v>1232</v>
      </c>
      <c r="I83" s="673"/>
      <c r="J83" s="673"/>
      <c r="K83" s="453"/>
      <c r="L83" s="454"/>
      <c r="M83" s="454"/>
      <c r="N83" s="454"/>
      <c r="O83" s="455"/>
      <c r="P83" s="455"/>
      <c r="Q83" s="455"/>
      <c r="R83" s="455"/>
      <c r="S83" s="456"/>
      <c r="T83" s="457"/>
      <c r="U83" s="457"/>
      <c r="V83" s="457"/>
      <c r="W83" s="457"/>
      <c r="X83" s="308"/>
    </row>
    <row r="84" spans="1:24" ht="23.25" customHeight="1">
      <c r="A84" s="502"/>
      <c r="B84" s="304"/>
      <c r="C84" s="1222" t="s">
        <v>1233</v>
      </c>
      <c r="D84" s="1223">
        <v>25</v>
      </c>
      <c r="E84" s="1223">
        <v>23</v>
      </c>
      <c r="F84" s="1223">
        <v>22</v>
      </c>
      <c r="G84" s="1223">
        <v>1</v>
      </c>
      <c r="H84" s="1224">
        <f>SUM(D84:G84)</f>
        <v>71</v>
      </c>
      <c r="I84" s="673"/>
      <c r="J84" s="673"/>
      <c r="K84" s="453"/>
      <c r="L84" s="454"/>
      <c r="M84" s="454"/>
      <c r="N84" s="454"/>
      <c r="O84" s="455"/>
      <c r="P84" s="455"/>
      <c r="Q84" s="455"/>
      <c r="R84" s="455"/>
      <c r="S84" s="456"/>
      <c r="T84" s="457"/>
      <c r="U84" s="457"/>
      <c r="V84" s="457"/>
      <c r="W84" s="457"/>
      <c r="X84" s="308"/>
    </row>
    <row r="85" spans="1:24" ht="23.25" customHeight="1">
      <c r="A85" s="502"/>
      <c r="B85" s="304"/>
      <c r="C85" s="779" t="s">
        <v>1234</v>
      </c>
      <c r="D85" s="1223">
        <v>75</v>
      </c>
      <c r="E85" s="1223">
        <v>23</v>
      </c>
      <c r="F85" s="1223">
        <v>33</v>
      </c>
      <c r="G85" s="1223">
        <v>2</v>
      </c>
      <c r="H85" s="1224">
        <f t="shared" ref="H85:H107" si="0">SUM(D85:G85)</f>
        <v>133</v>
      </c>
      <c r="I85" s="673"/>
      <c r="J85" s="673"/>
      <c r="K85" s="453"/>
      <c r="L85" s="454"/>
      <c r="M85" s="454"/>
      <c r="N85" s="454"/>
      <c r="O85" s="455"/>
      <c r="P85" s="455"/>
      <c r="Q85" s="455"/>
      <c r="R85" s="455"/>
      <c r="S85" s="456"/>
      <c r="T85" s="457"/>
      <c r="U85" s="457"/>
      <c r="V85" s="457"/>
      <c r="W85" s="457"/>
      <c r="X85" s="308"/>
    </row>
    <row r="86" spans="1:24" ht="32.25" customHeight="1">
      <c r="A86" s="502"/>
      <c r="B86" s="304"/>
      <c r="C86" s="779" t="s">
        <v>1235</v>
      </c>
      <c r="D86" s="1223">
        <v>33</v>
      </c>
      <c r="E86" s="1223">
        <v>17</v>
      </c>
      <c r="F86" s="1223">
        <v>3</v>
      </c>
      <c r="G86" s="1223" t="s">
        <v>50</v>
      </c>
      <c r="H86" s="1224">
        <f t="shared" si="0"/>
        <v>53</v>
      </c>
      <c r="I86" s="673"/>
      <c r="J86" s="673"/>
      <c r="K86" s="453"/>
      <c r="L86" s="454"/>
      <c r="M86" s="454"/>
      <c r="N86" s="454"/>
      <c r="O86" s="455"/>
      <c r="P86" s="455"/>
      <c r="Q86" s="455"/>
      <c r="R86" s="455"/>
      <c r="S86" s="456"/>
      <c r="T86" s="457"/>
      <c r="U86" s="457"/>
      <c r="V86" s="457"/>
      <c r="W86" s="457"/>
      <c r="X86" s="308"/>
    </row>
    <row r="87" spans="1:24" ht="23.25" customHeight="1">
      <c r="A87" s="502"/>
      <c r="B87" s="304"/>
      <c r="C87" s="779" t="s">
        <v>1236</v>
      </c>
      <c r="D87" s="1223">
        <v>18</v>
      </c>
      <c r="E87" s="1223">
        <v>6</v>
      </c>
      <c r="F87" s="1223">
        <v>12</v>
      </c>
      <c r="G87" s="1223" t="s">
        <v>50</v>
      </c>
      <c r="H87" s="1224">
        <f t="shared" si="0"/>
        <v>36</v>
      </c>
      <c r="I87" s="673"/>
      <c r="J87" s="673"/>
      <c r="K87" s="453"/>
      <c r="L87" s="454"/>
      <c r="M87" s="454"/>
      <c r="N87" s="454"/>
      <c r="O87" s="455"/>
      <c r="P87" s="455"/>
      <c r="Q87" s="455"/>
      <c r="R87" s="455"/>
      <c r="S87" s="456"/>
      <c r="T87" s="457"/>
      <c r="U87" s="457"/>
      <c r="V87" s="457"/>
      <c r="W87" s="457"/>
      <c r="X87" s="308"/>
    </row>
    <row r="88" spans="1:24" ht="23.25" customHeight="1">
      <c r="A88" s="502"/>
      <c r="B88" s="304"/>
      <c r="C88" s="779" t="s">
        <v>1237</v>
      </c>
      <c r="D88" s="1223">
        <v>18</v>
      </c>
      <c r="E88" s="1223">
        <v>6</v>
      </c>
      <c r="F88" s="1223" t="s">
        <v>50</v>
      </c>
      <c r="G88" s="1223" t="s">
        <v>50</v>
      </c>
      <c r="H88" s="1224">
        <f t="shared" si="0"/>
        <v>24</v>
      </c>
      <c r="I88" s="673"/>
      <c r="J88" s="673"/>
      <c r="K88" s="453"/>
      <c r="L88" s="454"/>
      <c r="M88" s="454"/>
      <c r="N88" s="454"/>
      <c r="O88" s="455"/>
      <c r="P88" s="455"/>
      <c r="Q88" s="455"/>
      <c r="R88" s="455"/>
      <c r="S88" s="456"/>
      <c r="T88" s="457"/>
      <c r="U88" s="457"/>
      <c r="V88" s="457"/>
      <c r="W88" s="457"/>
      <c r="X88" s="308"/>
    </row>
    <row r="89" spans="1:24" ht="34.5" customHeight="1">
      <c r="A89" s="502"/>
      <c r="B89" s="304"/>
      <c r="C89" s="779" t="s">
        <v>1238</v>
      </c>
      <c r="D89" s="1223">
        <v>1</v>
      </c>
      <c r="E89" s="1223">
        <v>21</v>
      </c>
      <c r="F89" s="1223">
        <v>2</v>
      </c>
      <c r="G89" s="1223" t="s">
        <v>50</v>
      </c>
      <c r="H89" s="1224">
        <f t="shared" si="0"/>
        <v>24</v>
      </c>
      <c r="I89" s="673"/>
      <c r="J89" s="673"/>
      <c r="K89" s="453"/>
      <c r="L89" s="454"/>
      <c r="M89" s="454"/>
      <c r="N89" s="454"/>
      <c r="O89" s="455"/>
      <c r="P89" s="455"/>
      <c r="Q89" s="455"/>
      <c r="R89" s="455"/>
      <c r="S89" s="456"/>
      <c r="T89" s="457"/>
      <c r="U89" s="457"/>
      <c r="V89" s="457"/>
      <c r="W89" s="457"/>
      <c r="X89" s="308"/>
    </row>
    <row r="90" spans="1:24" ht="23.25" customHeight="1">
      <c r="A90" s="502"/>
      <c r="B90" s="304"/>
      <c r="C90" s="779" t="s">
        <v>1239</v>
      </c>
      <c r="D90" s="1223">
        <v>4</v>
      </c>
      <c r="E90" s="1223" t="s">
        <v>50</v>
      </c>
      <c r="F90" s="1223">
        <v>1</v>
      </c>
      <c r="G90" s="1223" t="s">
        <v>50</v>
      </c>
      <c r="H90" s="1224">
        <f t="shared" si="0"/>
        <v>5</v>
      </c>
      <c r="I90" s="673"/>
      <c r="J90" s="673"/>
      <c r="K90" s="453"/>
      <c r="L90" s="454"/>
      <c r="M90" s="454"/>
      <c r="N90" s="454"/>
      <c r="O90" s="455"/>
      <c r="P90" s="455"/>
      <c r="Q90" s="455"/>
      <c r="R90" s="455"/>
      <c r="S90" s="456"/>
      <c r="T90" s="457"/>
      <c r="U90" s="457"/>
      <c r="V90" s="457"/>
      <c r="W90" s="457"/>
      <c r="X90" s="308"/>
    </row>
    <row r="91" spans="1:24" ht="23.25" customHeight="1">
      <c r="A91" s="502"/>
      <c r="B91" s="304"/>
      <c r="C91" s="779" t="s">
        <v>1240</v>
      </c>
      <c r="D91" s="1223">
        <v>15</v>
      </c>
      <c r="E91" s="1223">
        <v>1</v>
      </c>
      <c r="F91" s="1223">
        <v>3</v>
      </c>
      <c r="G91" s="1223">
        <v>1</v>
      </c>
      <c r="H91" s="1224">
        <f t="shared" si="0"/>
        <v>20</v>
      </c>
      <c r="I91" s="673"/>
      <c r="J91" s="673"/>
      <c r="K91" s="453"/>
      <c r="L91" s="454"/>
      <c r="M91" s="454"/>
      <c r="N91" s="454"/>
      <c r="O91" s="455"/>
      <c r="P91" s="455"/>
      <c r="Q91" s="455"/>
      <c r="R91" s="455"/>
      <c r="S91" s="456"/>
      <c r="T91" s="457"/>
      <c r="U91" s="457"/>
      <c r="V91" s="457"/>
      <c r="W91" s="457"/>
      <c r="X91" s="308"/>
    </row>
    <row r="92" spans="1:24" ht="23.25" customHeight="1">
      <c r="A92" s="502"/>
      <c r="B92" s="304"/>
      <c r="C92" s="779" t="s">
        <v>1241</v>
      </c>
      <c r="D92" s="1223">
        <v>2</v>
      </c>
      <c r="E92" s="1223">
        <v>6</v>
      </c>
      <c r="F92" s="1223" t="s">
        <v>50</v>
      </c>
      <c r="G92" s="1223" t="s">
        <v>50</v>
      </c>
      <c r="H92" s="1224">
        <f t="shared" si="0"/>
        <v>8</v>
      </c>
      <c r="I92" s="673"/>
      <c r="J92" s="673"/>
      <c r="K92" s="453"/>
      <c r="L92" s="454"/>
      <c r="M92" s="454"/>
      <c r="N92" s="454"/>
      <c r="O92" s="455"/>
      <c r="P92" s="455"/>
      <c r="Q92" s="455"/>
      <c r="R92" s="455"/>
      <c r="S92" s="456"/>
      <c r="T92" s="457"/>
      <c r="U92" s="457"/>
      <c r="V92" s="457"/>
      <c r="W92" s="457"/>
      <c r="X92" s="308"/>
    </row>
    <row r="93" spans="1:24" ht="23.25" customHeight="1">
      <c r="A93" s="502"/>
      <c r="B93" s="304"/>
      <c r="C93" s="779" t="s">
        <v>127</v>
      </c>
      <c r="D93" s="1223">
        <v>9</v>
      </c>
      <c r="E93" s="1223">
        <v>4</v>
      </c>
      <c r="F93" s="1223" t="s">
        <v>50</v>
      </c>
      <c r="G93" s="1223" t="s">
        <v>50</v>
      </c>
      <c r="H93" s="1224">
        <f t="shared" si="0"/>
        <v>13</v>
      </c>
      <c r="I93" s="673"/>
      <c r="J93" s="673"/>
      <c r="K93" s="453"/>
      <c r="L93" s="454"/>
      <c r="M93" s="454"/>
      <c r="N93" s="454"/>
      <c r="O93" s="455"/>
      <c r="P93" s="455"/>
      <c r="Q93" s="455"/>
      <c r="R93" s="455"/>
      <c r="S93" s="456"/>
      <c r="T93" s="457"/>
      <c r="U93" s="457"/>
      <c r="V93" s="457"/>
      <c r="W93" s="457"/>
      <c r="X93" s="308"/>
    </row>
    <row r="94" spans="1:24" ht="23.25" customHeight="1">
      <c r="A94" s="502"/>
      <c r="B94" s="304"/>
      <c r="C94" s="779" t="s">
        <v>1242</v>
      </c>
      <c r="D94" s="1223">
        <v>2</v>
      </c>
      <c r="E94" s="1223">
        <v>2</v>
      </c>
      <c r="F94" s="1223">
        <v>2</v>
      </c>
      <c r="G94" s="1223" t="s">
        <v>50</v>
      </c>
      <c r="H94" s="1224">
        <f t="shared" si="0"/>
        <v>6</v>
      </c>
      <c r="I94" s="673"/>
      <c r="J94" s="673"/>
      <c r="K94" s="453"/>
      <c r="L94" s="454"/>
      <c r="M94" s="454"/>
      <c r="N94" s="454"/>
      <c r="O94" s="455"/>
      <c r="P94" s="455"/>
      <c r="Q94" s="455"/>
      <c r="R94" s="455"/>
      <c r="S94" s="456"/>
      <c r="T94" s="457"/>
      <c r="U94" s="457"/>
      <c r="V94" s="457"/>
      <c r="W94" s="457"/>
      <c r="X94" s="308"/>
    </row>
    <row r="95" spans="1:24" ht="23.25" customHeight="1">
      <c r="A95" s="502"/>
      <c r="B95" s="304"/>
      <c r="C95" s="779" t="s">
        <v>1243</v>
      </c>
      <c r="D95" s="1223">
        <v>3</v>
      </c>
      <c r="E95" s="1223">
        <v>2</v>
      </c>
      <c r="F95" s="1223" t="s">
        <v>50</v>
      </c>
      <c r="G95" s="1223" t="s">
        <v>50</v>
      </c>
      <c r="H95" s="1224">
        <f t="shared" si="0"/>
        <v>5</v>
      </c>
      <c r="I95" s="673"/>
      <c r="J95" s="673"/>
      <c r="K95" s="453"/>
      <c r="L95" s="454"/>
      <c r="M95" s="454"/>
      <c r="N95" s="454"/>
      <c r="O95" s="455"/>
      <c r="P95" s="455"/>
      <c r="Q95" s="455"/>
      <c r="R95" s="455"/>
      <c r="S95" s="456"/>
      <c r="T95" s="457"/>
      <c r="U95" s="457"/>
      <c r="V95" s="457"/>
      <c r="W95" s="457"/>
      <c r="X95" s="308"/>
    </row>
    <row r="96" spans="1:24" ht="23.25" customHeight="1">
      <c r="A96" s="502"/>
      <c r="B96" s="304"/>
      <c r="C96" s="779" t="s">
        <v>1244</v>
      </c>
      <c r="D96" s="1223">
        <v>4</v>
      </c>
      <c r="E96" s="1223">
        <v>3</v>
      </c>
      <c r="F96" s="1223">
        <v>2</v>
      </c>
      <c r="G96" s="1223" t="s">
        <v>50</v>
      </c>
      <c r="H96" s="1224">
        <f t="shared" si="0"/>
        <v>9</v>
      </c>
      <c r="I96" s="673"/>
      <c r="J96" s="673"/>
      <c r="K96" s="453"/>
      <c r="L96" s="454"/>
      <c r="M96" s="454"/>
      <c r="N96" s="454"/>
      <c r="O96" s="455"/>
      <c r="P96" s="455"/>
      <c r="Q96" s="455"/>
      <c r="R96" s="455"/>
      <c r="S96" s="456"/>
      <c r="T96" s="457"/>
      <c r="U96" s="457"/>
      <c r="V96" s="457"/>
      <c r="W96" s="457"/>
      <c r="X96" s="308"/>
    </row>
    <row r="97" spans="1:24" ht="23.25" customHeight="1">
      <c r="A97" s="502"/>
      <c r="B97" s="304"/>
      <c r="C97" s="779" t="s">
        <v>1245</v>
      </c>
      <c r="D97" s="1223">
        <v>3</v>
      </c>
      <c r="E97" s="1223" t="s">
        <v>50</v>
      </c>
      <c r="F97" s="1223" t="s">
        <v>50</v>
      </c>
      <c r="G97" s="1223" t="s">
        <v>50</v>
      </c>
      <c r="H97" s="1224">
        <f t="shared" si="0"/>
        <v>3</v>
      </c>
      <c r="I97" s="673"/>
      <c r="J97" s="673"/>
      <c r="K97" s="453"/>
      <c r="L97" s="454"/>
      <c r="M97" s="454"/>
      <c r="N97" s="454"/>
      <c r="O97" s="455"/>
      <c r="P97" s="455"/>
      <c r="Q97" s="455"/>
      <c r="R97" s="455"/>
      <c r="S97" s="456"/>
      <c r="T97" s="457"/>
      <c r="U97" s="457"/>
      <c r="V97" s="457"/>
      <c r="W97" s="457"/>
      <c r="X97" s="308"/>
    </row>
    <row r="98" spans="1:24" ht="23.25" customHeight="1">
      <c r="A98" s="502"/>
      <c r="B98" s="304"/>
      <c r="C98" s="779" t="s">
        <v>1246</v>
      </c>
      <c r="D98" s="1223">
        <v>9</v>
      </c>
      <c r="E98" s="1223">
        <v>11</v>
      </c>
      <c r="F98" s="1223" t="s">
        <v>50</v>
      </c>
      <c r="G98" s="1223">
        <v>1</v>
      </c>
      <c r="H98" s="1224">
        <f t="shared" si="0"/>
        <v>21</v>
      </c>
      <c r="I98" s="673"/>
      <c r="J98" s="673"/>
      <c r="K98" s="453"/>
      <c r="L98" s="454"/>
      <c r="M98" s="454"/>
      <c r="N98" s="454"/>
      <c r="O98" s="455"/>
      <c r="P98" s="455"/>
      <c r="Q98" s="455"/>
      <c r="R98" s="455"/>
      <c r="S98" s="456"/>
      <c r="T98" s="457"/>
      <c r="U98" s="457"/>
      <c r="V98" s="457"/>
      <c r="W98" s="457"/>
      <c r="X98" s="308"/>
    </row>
    <row r="99" spans="1:24" ht="23.25" customHeight="1">
      <c r="A99" s="502"/>
      <c r="B99" s="304"/>
      <c r="C99" s="779" t="s">
        <v>1247</v>
      </c>
      <c r="D99" s="1223">
        <v>3</v>
      </c>
      <c r="E99" s="1223" t="s">
        <v>50</v>
      </c>
      <c r="F99" s="1223" t="s">
        <v>50</v>
      </c>
      <c r="G99" s="1223" t="s">
        <v>50</v>
      </c>
      <c r="H99" s="1224">
        <f t="shared" si="0"/>
        <v>3</v>
      </c>
      <c r="I99" s="673"/>
      <c r="J99" s="673"/>
      <c r="K99" s="453"/>
      <c r="L99" s="454"/>
      <c r="M99" s="454"/>
      <c r="N99" s="454"/>
      <c r="O99" s="455"/>
      <c r="P99" s="455"/>
      <c r="Q99" s="455"/>
      <c r="R99" s="455"/>
      <c r="S99" s="456"/>
      <c r="T99" s="457"/>
      <c r="U99" s="457"/>
      <c r="V99" s="457"/>
      <c r="W99" s="457"/>
      <c r="X99" s="308"/>
    </row>
    <row r="100" spans="1:24" ht="23.25" customHeight="1">
      <c r="A100" s="502"/>
      <c r="B100" s="304"/>
      <c r="C100" s="779" t="s">
        <v>1248</v>
      </c>
      <c r="D100" s="1223" t="s">
        <v>50</v>
      </c>
      <c r="E100" s="1223">
        <v>3</v>
      </c>
      <c r="F100" s="1223">
        <v>1</v>
      </c>
      <c r="G100" s="1223" t="s">
        <v>50</v>
      </c>
      <c r="H100" s="1224">
        <f t="shared" si="0"/>
        <v>4</v>
      </c>
      <c r="I100" s="673"/>
      <c r="J100" s="673"/>
      <c r="K100" s="453"/>
      <c r="L100" s="454"/>
      <c r="M100" s="454"/>
      <c r="N100" s="454"/>
      <c r="O100" s="455"/>
      <c r="P100" s="455"/>
      <c r="Q100" s="455"/>
      <c r="R100" s="455"/>
      <c r="S100" s="456"/>
      <c r="T100" s="457"/>
      <c r="U100" s="457"/>
      <c r="V100" s="457"/>
      <c r="W100" s="457"/>
      <c r="X100" s="308"/>
    </row>
    <row r="101" spans="1:24" ht="23.25" customHeight="1">
      <c r="A101" s="502"/>
      <c r="B101" s="304"/>
      <c r="C101" s="779" t="s">
        <v>1249</v>
      </c>
      <c r="D101" s="1223">
        <v>3</v>
      </c>
      <c r="E101" s="1223">
        <v>4</v>
      </c>
      <c r="F101" s="1223" t="s">
        <v>50</v>
      </c>
      <c r="G101" s="1223" t="s">
        <v>50</v>
      </c>
      <c r="H101" s="1224">
        <f t="shared" si="0"/>
        <v>7</v>
      </c>
      <c r="I101" s="673"/>
      <c r="J101" s="673"/>
      <c r="K101" s="453"/>
      <c r="L101" s="454"/>
      <c r="M101" s="454"/>
      <c r="N101" s="454"/>
      <c r="O101" s="455"/>
      <c r="P101" s="455"/>
      <c r="Q101" s="455"/>
      <c r="R101" s="455"/>
      <c r="S101" s="456"/>
      <c r="T101" s="457"/>
      <c r="U101" s="457"/>
      <c r="V101" s="457"/>
      <c r="W101" s="457"/>
      <c r="X101" s="308"/>
    </row>
    <row r="102" spans="1:24" ht="40.5" customHeight="1">
      <c r="A102" s="502"/>
      <c r="B102" s="304"/>
      <c r="C102" s="779" t="s">
        <v>1250</v>
      </c>
      <c r="D102" s="1223" t="s">
        <v>50</v>
      </c>
      <c r="E102" s="1223">
        <v>1</v>
      </c>
      <c r="F102" s="1223" t="s">
        <v>50</v>
      </c>
      <c r="G102" s="1223" t="s">
        <v>50</v>
      </c>
      <c r="H102" s="1224">
        <f t="shared" si="0"/>
        <v>1</v>
      </c>
      <c r="I102" s="673"/>
      <c r="J102" s="673"/>
      <c r="K102" s="453"/>
      <c r="L102" s="454"/>
      <c r="M102" s="454"/>
      <c r="N102" s="454"/>
      <c r="O102" s="455"/>
      <c r="P102" s="455"/>
      <c r="Q102" s="455"/>
      <c r="R102" s="455"/>
      <c r="S102" s="456"/>
      <c r="T102" s="457"/>
      <c r="U102" s="457"/>
      <c r="V102" s="457"/>
      <c r="W102" s="457"/>
      <c r="X102" s="308"/>
    </row>
    <row r="103" spans="1:24" ht="21.75" customHeight="1">
      <c r="A103" s="502"/>
      <c r="B103" s="304"/>
      <c r="C103" s="779" t="s">
        <v>1251</v>
      </c>
      <c r="D103" s="1223" t="s">
        <v>50</v>
      </c>
      <c r="E103" s="1223">
        <v>1</v>
      </c>
      <c r="F103" s="1223">
        <v>0</v>
      </c>
      <c r="G103" s="1223" t="s">
        <v>50</v>
      </c>
      <c r="H103" s="1224">
        <f t="shared" si="0"/>
        <v>1</v>
      </c>
      <c r="I103" s="626"/>
      <c r="J103" s="453"/>
      <c r="K103" s="453"/>
      <c r="L103" s="454"/>
      <c r="M103" s="454"/>
      <c r="N103" s="454"/>
      <c r="O103" s="455"/>
      <c r="P103" s="455"/>
      <c r="Q103" s="455"/>
      <c r="R103" s="455"/>
      <c r="S103" s="456"/>
      <c r="T103" s="457"/>
      <c r="U103" s="457"/>
      <c r="V103" s="457"/>
      <c r="W103" s="457"/>
      <c r="X103" s="308"/>
    </row>
    <row r="104" spans="1:24" ht="21.75" customHeight="1">
      <c r="A104" s="502"/>
      <c r="B104" s="304"/>
      <c r="C104" s="779" t="s">
        <v>1252</v>
      </c>
      <c r="D104" s="1223">
        <v>11</v>
      </c>
      <c r="E104" s="1223">
        <v>6</v>
      </c>
      <c r="F104" s="1223">
        <v>2</v>
      </c>
      <c r="G104" s="1223">
        <v>1</v>
      </c>
      <c r="H104" s="1224">
        <f t="shared" si="0"/>
        <v>20</v>
      </c>
      <c r="I104" s="626"/>
      <c r="J104" s="453"/>
      <c r="K104" s="453"/>
      <c r="L104" s="454"/>
      <c r="M104" s="454"/>
      <c r="N104" s="454"/>
      <c r="O104" s="455"/>
      <c r="P104" s="455"/>
      <c r="Q104" s="455"/>
      <c r="R104" s="455"/>
      <c r="S104" s="456"/>
      <c r="T104" s="457"/>
      <c r="U104" s="457"/>
      <c r="V104" s="457"/>
      <c r="W104" s="457"/>
      <c r="X104" s="308"/>
    </row>
    <row r="105" spans="1:24" ht="21.75" customHeight="1">
      <c r="A105" s="502"/>
      <c r="B105" s="304"/>
      <c r="C105" s="779" t="s">
        <v>1253</v>
      </c>
      <c r="D105" s="1223">
        <v>1</v>
      </c>
      <c r="E105" s="1223">
        <v>4</v>
      </c>
      <c r="F105" s="1223" t="s">
        <v>50</v>
      </c>
      <c r="G105" s="1223" t="s">
        <v>50</v>
      </c>
      <c r="H105" s="1224">
        <f t="shared" si="0"/>
        <v>5</v>
      </c>
      <c r="I105" s="626"/>
      <c r="J105" s="453"/>
      <c r="K105" s="453"/>
      <c r="L105" s="454"/>
      <c r="M105" s="454"/>
      <c r="N105" s="454"/>
      <c r="O105" s="455"/>
      <c r="P105" s="455"/>
      <c r="Q105" s="455"/>
      <c r="R105" s="455"/>
      <c r="S105" s="456"/>
      <c r="T105" s="457"/>
      <c r="U105" s="457"/>
      <c r="V105" s="457"/>
      <c r="W105" s="457"/>
      <c r="X105" s="308"/>
    </row>
    <row r="106" spans="1:24" ht="21.75" customHeight="1">
      <c r="A106" s="502"/>
      <c r="B106" s="304"/>
      <c r="C106" s="779" t="s">
        <v>1254</v>
      </c>
      <c r="D106" s="1223">
        <v>1</v>
      </c>
      <c r="E106" s="1223">
        <v>6</v>
      </c>
      <c r="F106" s="1223">
        <v>1</v>
      </c>
      <c r="G106" s="1223" t="s">
        <v>50</v>
      </c>
      <c r="H106" s="1224">
        <f t="shared" si="0"/>
        <v>8</v>
      </c>
      <c r="I106" s="626"/>
      <c r="J106" s="453"/>
      <c r="K106" s="453"/>
      <c r="L106" s="454"/>
      <c r="M106" s="454"/>
      <c r="N106" s="454"/>
      <c r="O106" s="455"/>
      <c r="P106" s="455"/>
      <c r="Q106" s="455"/>
      <c r="R106" s="455"/>
      <c r="S106" s="456"/>
      <c r="T106" s="457"/>
      <c r="U106" s="457"/>
      <c r="V106" s="457"/>
      <c r="W106" s="457"/>
      <c r="X106" s="308"/>
    </row>
    <row r="107" spans="1:24" ht="21.75" customHeight="1">
      <c r="A107" s="502"/>
      <c r="B107" s="304"/>
      <c r="C107" s="1567" t="s">
        <v>1232</v>
      </c>
      <c r="D107" s="1224">
        <f>SUM(D84:D106)</f>
        <v>240</v>
      </c>
      <c r="E107" s="1224">
        <f t="shared" ref="E107:F107" si="1">SUM(E84:E106)</f>
        <v>150</v>
      </c>
      <c r="F107" s="1224">
        <f t="shared" si="1"/>
        <v>84</v>
      </c>
      <c r="G107" s="1224">
        <f>SUM(G84:G106)</f>
        <v>6</v>
      </c>
      <c r="H107" s="1224">
        <f t="shared" si="0"/>
        <v>480</v>
      </c>
      <c r="I107" s="626"/>
      <c r="J107" s="453"/>
      <c r="K107" s="453"/>
      <c r="L107" s="454"/>
      <c r="M107" s="454"/>
      <c r="N107" s="454"/>
      <c r="O107" s="455"/>
      <c r="P107" s="455"/>
      <c r="Q107" s="455"/>
      <c r="R107" s="455"/>
      <c r="S107" s="456"/>
      <c r="T107" s="457"/>
      <c r="U107" s="457"/>
      <c r="V107" s="457"/>
      <c r="W107" s="457"/>
      <c r="X107" s="308"/>
    </row>
    <row r="108" spans="1:24" ht="42" customHeight="1">
      <c r="A108" s="502"/>
      <c r="B108" s="304"/>
      <c r="C108" s="1567" t="s">
        <v>1255</v>
      </c>
      <c r="D108" s="780">
        <f>D107/$H$107</f>
        <v>0.5</v>
      </c>
      <c r="E108" s="780">
        <f>E107/$H$107</f>
        <v>0.3125</v>
      </c>
      <c r="F108" s="780">
        <f>F107/$H$107</f>
        <v>0.17499999999999999</v>
      </c>
      <c r="G108" s="780">
        <f>G107/$H$107</f>
        <v>1.2500000000000001E-2</v>
      </c>
      <c r="H108" s="780">
        <f>H107/$H$107</f>
        <v>1</v>
      </c>
      <c r="I108" s="626"/>
      <c r="J108" s="453"/>
      <c r="K108" s="453"/>
      <c r="L108" s="454"/>
      <c r="M108" s="454"/>
      <c r="N108" s="454"/>
      <c r="O108" s="455"/>
      <c r="P108" s="455"/>
      <c r="Q108" s="455"/>
      <c r="R108" s="455"/>
      <c r="S108" s="456"/>
      <c r="T108" s="457"/>
      <c r="U108" s="457"/>
      <c r="V108" s="457"/>
      <c r="W108" s="457"/>
      <c r="X108" s="308"/>
    </row>
    <row r="109" spans="1:24" ht="21.75" customHeight="1">
      <c r="A109" s="502"/>
      <c r="B109" s="304"/>
      <c r="C109" s="401"/>
      <c r="D109" s="402"/>
      <c r="E109" s="402"/>
      <c r="F109" s="402"/>
      <c r="G109" s="626"/>
      <c r="H109" s="453"/>
      <c r="I109" s="453"/>
      <c r="J109" s="453"/>
      <c r="K109" s="453"/>
      <c r="L109" s="454"/>
      <c r="M109" s="454"/>
      <c r="N109" s="454"/>
      <c r="O109" s="455"/>
      <c r="P109" s="455"/>
      <c r="Q109" s="455"/>
      <c r="R109" s="455"/>
      <c r="S109" s="456"/>
      <c r="T109" s="457"/>
      <c r="U109" s="457"/>
      <c r="V109" s="457"/>
      <c r="W109" s="457"/>
      <c r="X109" s="308"/>
    </row>
    <row r="110" spans="1:24" ht="36.75" customHeight="1">
      <c r="A110" s="502"/>
      <c r="B110" s="304"/>
      <c r="C110" s="2298" t="s">
        <v>1256</v>
      </c>
      <c r="D110" s="2299"/>
      <c r="E110" s="2299"/>
      <c r="F110" s="2299"/>
      <c r="G110" s="2299"/>
      <c r="H110" s="2299"/>
      <c r="I110" s="2299"/>
      <c r="J110" s="2299"/>
      <c r="K110" s="2299"/>
      <c r="L110" s="2276"/>
      <c r="M110" s="2276"/>
      <c r="N110" s="2276"/>
      <c r="O110" s="455"/>
      <c r="P110" s="455"/>
      <c r="Q110" s="455"/>
      <c r="R110" s="455"/>
      <c r="S110" s="456"/>
      <c r="T110" s="457"/>
      <c r="U110" s="457"/>
      <c r="V110" s="457"/>
      <c r="W110" s="457"/>
      <c r="X110" s="308"/>
    </row>
    <row r="111" spans="1:24" ht="36.75" customHeight="1">
      <c r="A111" s="502"/>
      <c r="B111" s="304"/>
      <c r="C111" s="1634" t="s">
        <v>1257</v>
      </c>
      <c r="D111" s="1634"/>
      <c r="E111" s="1634"/>
      <c r="F111" s="1634"/>
      <c r="G111" s="1634"/>
      <c r="H111" s="1634"/>
      <c r="I111" s="1634"/>
      <c r="J111" s="1634"/>
      <c r="K111" s="1634"/>
      <c r="L111" s="1225"/>
      <c r="M111" s="454"/>
      <c r="N111" s="454"/>
      <c r="O111" s="455"/>
      <c r="P111" s="455"/>
      <c r="Q111" s="455"/>
      <c r="R111" s="455"/>
      <c r="S111" s="456"/>
      <c r="T111" s="457"/>
      <c r="U111" s="457"/>
      <c r="V111" s="457"/>
      <c r="W111" s="457"/>
      <c r="X111" s="308"/>
    </row>
    <row r="112" spans="1:24" s="251" customFormat="1" ht="36.75" customHeight="1">
      <c r="A112" s="507"/>
      <c r="B112" s="423"/>
      <c r="C112" s="1226" t="s">
        <v>1258</v>
      </c>
      <c r="D112" s="1723">
        <v>2021</v>
      </c>
      <c r="E112" s="1723"/>
      <c r="F112" s="1723">
        <v>2022</v>
      </c>
      <c r="G112" s="1723"/>
      <c r="H112" s="1723">
        <v>2023</v>
      </c>
      <c r="I112" s="1723"/>
      <c r="J112" s="1723">
        <v>2024</v>
      </c>
      <c r="K112" s="1723"/>
      <c r="L112" s="1227"/>
      <c r="M112" s="463"/>
      <c r="N112" s="463"/>
      <c r="O112" s="620"/>
      <c r="P112" s="620"/>
      <c r="Q112" s="620"/>
      <c r="R112" s="620"/>
      <c r="S112" s="1185"/>
      <c r="T112" s="464"/>
      <c r="U112" s="464"/>
      <c r="V112" s="464"/>
      <c r="W112" s="464"/>
      <c r="X112" s="318"/>
    </row>
    <row r="113" spans="1:24" s="251" customFormat="1" ht="36.75" customHeight="1">
      <c r="A113" s="507"/>
      <c r="B113" s="423"/>
      <c r="C113" s="1228"/>
      <c r="D113" s="516" t="s">
        <v>295</v>
      </c>
      <c r="E113" s="516" t="s">
        <v>1259</v>
      </c>
      <c r="F113" s="516" t="s">
        <v>295</v>
      </c>
      <c r="G113" s="516" t="s">
        <v>1259</v>
      </c>
      <c r="H113" s="516" t="s">
        <v>295</v>
      </c>
      <c r="I113" s="516" t="s">
        <v>1259</v>
      </c>
      <c r="J113" s="516" t="s">
        <v>295</v>
      </c>
      <c r="K113" s="516" t="s">
        <v>1259</v>
      </c>
      <c r="L113" s="1227"/>
      <c r="M113" s="463"/>
      <c r="N113" s="463"/>
      <c r="O113" s="620"/>
      <c r="P113" s="620"/>
      <c r="Q113" s="620"/>
      <c r="R113" s="620"/>
      <c r="S113" s="1185"/>
      <c r="T113" s="464"/>
      <c r="U113" s="464"/>
      <c r="V113" s="464"/>
      <c r="W113" s="464"/>
      <c r="X113" s="318"/>
    </row>
    <row r="114" spans="1:24" ht="36.75" customHeight="1">
      <c r="A114" s="502"/>
      <c r="B114" s="304"/>
      <c r="C114" s="594" t="s">
        <v>56</v>
      </c>
      <c r="D114" s="2281">
        <v>5811</v>
      </c>
      <c r="E114" s="2281"/>
      <c r="F114" s="2281">
        <v>6991</v>
      </c>
      <c r="G114" s="2281"/>
      <c r="H114" s="2281">
        <v>6834</v>
      </c>
      <c r="I114" s="2281"/>
      <c r="J114" s="2281">
        <v>7251</v>
      </c>
      <c r="K114" s="2281"/>
      <c r="L114" s="1225"/>
      <c r="M114" s="454"/>
      <c r="N114" s="454"/>
      <c r="O114" s="455"/>
      <c r="P114" s="455"/>
      <c r="Q114" s="455"/>
      <c r="R114" s="455"/>
      <c r="S114" s="456"/>
      <c r="T114" s="457"/>
      <c r="U114" s="457"/>
      <c r="V114" s="457"/>
      <c r="W114" s="457"/>
      <c r="X114" s="308"/>
    </row>
    <row r="115" spans="1:24" ht="51" customHeight="1">
      <c r="A115" s="502"/>
      <c r="B115" s="304"/>
      <c r="C115" s="197" t="s">
        <v>1260</v>
      </c>
      <c r="D115" s="697">
        <v>5811</v>
      </c>
      <c r="E115" s="458">
        <v>1</v>
      </c>
      <c r="F115" s="697">
        <v>6991</v>
      </c>
      <c r="G115" s="458">
        <v>1</v>
      </c>
      <c r="H115" s="697">
        <v>6834</v>
      </c>
      <c r="I115" s="458">
        <v>1</v>
      </c>
      <c r="J115" s="697">
        <v>7251</v>
      </c>
      <c r="K115" s="458">
        <v>1</v>
      </c>
      <c r="L115" s="1225"/>
      <c r="M115" s="454"/>
      <c r="N115" s="454"/>
      <c r="O115" s="455"/>
      <c r="P115" s="455"/>
      <c r="Q115" s="455"/>
      <c r="R115" s="455"/>
      <c r="S115" s="456"/>
      <c r="T115" s="457"/>
      <c r="U115" s="457"/>
      <c r="V115" s="457"/>
      <c r="W115" s="457"/>
      <c r="X115" s="308"/>
    </row>
    <row r="116" spans="1:24" ht="46.5" customHeight="1">
      <c r="A116" s="502"/>
      <c r="B116" s="304"/>
      <c r="C116" s="673" t="s">
        <v>1261</v>
      </c>
      <c r="D116" s="700" t="s">
        <v>61</v>
      </c>
      <c r="E116" s="700" t="s">
        <v>61</v>
      </c>
      <c r="F116" s="459">
        <v>6296</v>
      </c>
      <c r="G116" s="460">
        <v>0.9</v>
      </c>
      <c r="H116" s="459">
        <v>6436</v>
      </c>
      <c r="I116" s="460">
        <v>0.94</v>
      </c>
      <c r="J116" s="459">
        <v>6904</v>
      </c>
      <c r="K116" s="458">
        <v>0.95</v>
      </c>
      <c r="L116" s="1225"/>
      <c r="M116" s="454"/>
      <c r="N116" s="454"/>
      <c r="O116" s="455"/>
      <c r="P116" s="455"/>
      <c r="Q116" s="455"/>
      <c r="R116" s="455"/>
      <c r="S116" s="456"/>
      <c r="T116" s="457"/>
      <c r="U116" s="457"/>
      <c r="V116" s="457"/>
      <c r="W116" s="457"/>
      <c r="X116" s="308"/>
    </row>
    <row r="117" spans="1:24" ht="48.75" customHeight="1">
      <c r="A117" s="502"/>
      <c r="B117" s="304"/>
      <c r="C117" s="197" t="s">
        <v>1262</v>
      </c>
      <c r="D117" s="2277" t="s">
        <v>61</v>
      </c>
      <c r="E117" s="2277"/>
      <c r="F117" s="2277">
        <v>270</v>
      </c>
      <c r="G117" s="2277"/>
      <c r="H117" s="2277">
        <v>89</v>
      </c>
      <c r="I117" s="2277"/>
      <c r="J117" s="2277">
        <v>101</v>
      </c>
      <c r="K117" s="2277"/>
      <c r="L117" s="1225"/>
      <c r="M117" s="454"/>
      <c r="N117" s="454"/>
      <c r="O117" s="455"/>
      <c r="P117" s="455"/>
      <c r="Q117" s="455"/>
      <c r="R117" s="455"/>
      <c r="S117" s="456"/>
      <c r="T117" s="457"/>
      <c r="U117" s="457"/>
      <c r="V117" s="457"/>
      <c r="W117" s="457"/>
      <c r="X117" s="308"/>
    </row>
    <row r="118" spans="1:24" ht="36.75" customHeight="1">
      <c r="A118" s="502"/>
      <c r="B118" s="304"/>
      <c r="C118" s="673" t="s">
        <v>1263</v>
      </c>
      <c r="D118" s="459">
        <v>4279</v>
      </c>
      <c r="E118" s="460">
        <v>0.74</v>
      </c>
      <c r="F118" s="700">
        <v>253</v>
      </c>
      <c r="G118" s="460">
        <v>0.94</v>
      </c>
      <c r="H118" s="700">
        <v>87</v>
      </c>
      <c r="I118" s="460">
        <v>0.98</v>
      </c>
      <c r="J118" s="700">
        <v>100</v>
      </c>
      <c r="K118" s="460">
        <v>0.99</v>
      </c>
      <c r="L118" s="1225"/>
      <c r="M118" s="454"/>
      <c r="N118" s="454"/>
      <c r="O118" s="455"/>
      <c r="P118" s="455"/>
      <c r="Q118" s="455"/>
      <c r="R118" s="455"/>
      <c r="S118" s="456"/>
      <c r="T118" s="457"/>
      <c r="U118" s="457"/>
      <c r="V118" s="457"/>
      <c r="W118" s="457"/>
      <c r="X118" s="308"/>
    </row>
    <row r="119" spans="1:24" ht="36.75" customHeight="1">
      <c r="A119" s="502"/>
      <c r="B119" s="304"/>
      <c r="C119" s="197" t="s">
        <v>1264</v>
      </c>
      <c r="D119" s="2277" t="s">
        <v>61</v>
      </c>
      <c r="E119" s="2277"/>
      <c r="F119" s="2277">
        <v>12</v>
      </c>
      <c r="G119" s="2277"/>
      <c r="H119" s="2277">
        <v>13</v>
      </c>
      <c r="I119" s="2277"/>
      <c r="J119" s="2278">
        <v>11</v>
      </c>
      <c r="K119" s="2278"/>
      <c r="L119" s="1225"/>
      <c r="M119" s="454"/>
      <c r="N119" s="454"/>
      <c r="O119" s="455"/>
      <c r="P119" s="455"/>
      <c r="Q119" s="455"/>
      <c r="R119" s="455"/>
      <c r="S119" s="456"/>
      <c r="T119" s="457"/>
      <c r="U119" s="457"/>
      <c r="V119" s="457"/>
      <c r="W119" s="457"/>
      <c r="X119" s="308"/>
    </row>
    <row r="120" spans="1:24" ht="53.25" customHeight="1">
      <c r="A120" s="502"/>
      <c r="B120" s="304"/>
      <c r="C120" s="675" t="s">
        <v>1265</v>
      </c>
      <c r="D120" s="461" t="s">
        <v>61</v>
      </c>
      <c r="E120" s="461" t="s">
        <v>61</v>
      </c>
      <c r="F120" s="461">
        <v>11</v>
      </c>
      <c r="G120" s="462">
        <v>0.92</v>
      </c>
      <c r="H120" s="461">
        <v>9</v>
      </c>
      <c r="I120" s="462">
        <v>0.69</v>
      </c>
      <c r="J120" s="461">
        <v>9</v>
      </c>
      <c r="K120" s="462">
        <v>0.81</v>
      </c>
      <c r="L120" s="1225"/>
      <c r="M120" s="454"/>
      <c r="N120" s="454"/>
      <c r="O120" s="455"/>
      <c r="P120" s="455"/>
      <c r="Q120" s="455"/>
      <c r="R120" s="455"/>
      <c r="S120" s="456"/>
      <c r="T120" s="457"/>
      <c r="U120" s="457"/>
      <c r="V120" s="457"/>
      <c r="W120" s="457"/>
      <c r="X120" s="308"/>
    </row>
    <row r="121" spans="1:24" ht="53.25" customHeight="1">
      <c r="A121" s="502"/>
      <c r="B121" s="304"/>
      <c r="C121" s="2332" t="s">
        <v>1266</v>
      </c>
      <c r="D121" s="2333"/>
      <c r="E121" s="2333"/>
      <c r="F121" s="2333"/>
      <c r="G121" s="2333"/>
      <c r="H121" s="2333"/>
      <c r="I121" s="2333"/>
      <c r="J121" s="2333"/>
      <c r="K121" s="2334"/>
      <c r="L121" s="1229"/>
      <c r="M121" s="454"/>
      <c r="N121" s="454"/>
      <c r="O121" s="455"/>
      <c r="P121" s="455"/>
      <c r="Q121" s="455"/>
      <c r="R121" s="455"/>
      <c r="S121" s="456"/>
      <c r="T121" s="457"/>
      <c r="U121" s="457"/>
      <c r="V121" s="457"/>
      <c r="W121" s="457"/>
      <c r="X121" s="308"/>
    </row>
    <row r="122" spans="1:24" ht="18.75" customHeight="1">
      <c r="A122" s="502"/>
      <c r="B122" s="304"/>
      <c r="C122" s="145"/>
      <c r="D122" s="145"/>
      <c r="E122" s="145"/>
      <c r="F122" s="145"/>
      <c r="G122" s="145"/>
      <c r="H122" s="145"/>
      <c r="I122" s="145"/>
      <c r="J122" s="145"/>
      <c r="K122" s="145"/>
      <c r="L122" s="1229"/>
      <c r="M122" s="454"/>
      <c r="N122" s="454"/>
      <c r="O122" s="455"/>
      <c r="P122" s="455"/>
      <c r="Q122" s="455"/>
      <c r="R122" s="455"/>
      <c r="S122" s="455"/>
      <c r="T122" s="457"/>
      <c r="U122" s="457"/>
      <c r="V122" s="457"/>
      <c r="W122" s="457"/>
      <c r="X122" s="308"/>
    </row>
    <row r="123" spans="1:24" ht="36.75" customHeight="1">
      <c r="A123" s="502"/>
      <c r="B123" s="304"/>
      <c r="C123" s="2298" t="s">
        <v>1267</v>
      </c>
      <c r="D123" s="2299"/>
      <c r="E123" s="2299"/>
      <c r="F123" s="2299"/>
      <c r="G123" s="2299"/>
      <c r="H123" s="2299"/>
      <c r="I123" s="2299"/>
      <c r="J123" s="2299"/>
      <c r="K123" s="2276"/>
      <c r="L123" s="2276"/>
      <c r="M123" s="2276"/>
      <c r="N123" s="2276"/>
      <c r="O123" s="454"/>
      <c r="P123" s="454"/>
      <c r="Q123" s="454"/>
      <c r="R123" s="454"/>
      <c r="S123" s="454"/>
      <c r="T123" s="457"/>
      <c r="U123" s="457"/>
      <c r="V123" s="457"/>
      <c r="W123" s="457"/>
      <c r="X123" s="308"/>
    </row>
    <row r="124" spans="1:24" ht="36.75" customHeight="1">
      <c r="A124" s="502"/>
      <c r="B124" s="304"/>
      <c r="C124" s="1634" t="s">
        <v>1268</v>
      </c>
      <c r="D124" s="1634"/>
      <c r="E124" s="1634"/>
      <c r="F124" s="1634"/>
      <c r="G124" s="1634"/>
      <c r="H124" s="1634"/>
      <c r="I124" s="1634"/>
      <c r="J124" s="1634"/>
      <c r="K124" s="2296"/>
      <c r="L124" s="2296"/>
      <c r="M124" s="2296"/>
      <c r="N124" s="2296"/>
      <c r="O124" s="1670"/>
      <c r="P124" s="454"/>
      <c r="Q124" s="454"/>
      <c r="R124" s="454"/>
      <c r="S124" s="454"/>
      <c r="T124" s="457"/>
      <c r="U124" s="457"/>
      <c r="V124" s="457"/>
      <c r="W124" s="457"/>
      <c r="X124" s="308"/>
    </row>
    <row r="125" spans="1:24" s="251" customFormat="1" ht="36.75" customHeight="1">
      <c r="A125" s="507"/>
      <c r="B125" s="423"/>
      <c r="C125" s="517"/>
      <c r="D125" s="517"/>
      <c r="E125" s="2300">
        <v>2023</v>
      </c>
      <c r="F125" s="2300"/>
      <c r="G125" s="2300"/>
      <c r="H125" s="2300">
        <v>2024</v>
      </c>
      <c r="I125" s="2300"/>
      <c r="J125" s="2300"/>
      <c r="K125" s="2297"/>
      <c r="L125" s="2297"/>
      <c r="M125" s="2297"/>
      <c r="N125" s="2297"/>
      <c r="O125" s="1672"/>
      <c r="P125" s="463"/>
      <c r="Q125" s="463"/>
      <c r="R125" s="463"/>
      <c r="S125" s="463"/>
      <c r="T125" s="464"/>
      <c r="U125" s="464"/>
      <c r="V125" s="464"/>
      <c r="W125" s="464"/>
      <c r="X125" s="318"/>
    </row>
    <row r="126" spans="1:24" ht="129" customHeight="1">
      <c r="A126" s="502"/>
      <c r="B126" s="304"/>
      <c r="C126" s="482"/>
      <c r="D126" s="628" t="s">
        <v>1269</v>
      </c>
      <c r="E126" s="482" t="s">
        <v>1270</v>
      </c>
      <c r="F126" s="482" t="s">
        <v>1271</v>
      </c>
      <c r="G126" s="482" t="s">
        <v>1272</v>
      </c>
      <c r="H126" s="482" t="s">
        <v>1270</v>
      </c>
      <c r="I126" s="482" t="s">
        <v>1271</v>
      </c>
      <c r="J126" s="482" t="s">
        <v>1272</v>
      </c>
      <c r="K126" s="1225"/>
      <c r="L126" s="454"/>
      <c r="M126" s="454"/>
      <c r="N126" s="454"/>
      <c r="O126" s="454"/>
      <c r="P126" s="454"/>
      <c r="Q126" s="454"/>
      <c r="R126" s="454"/>
      <c r="S126" s="454"/>
      <c r="T126" s="457"/>
      <c r="U126" s="457"/>
      <c r="V126" s="457"/>
      <c r="W126" s="457"/>
      <c r="X126" s="308"/>
    </row>
    <row r="127" spans="1:24" ht="45.75" customHeight="1">
      <c r="A127" s="502"/>
      <c r="B127" s="304"/>
      <c r="C127" s="2049" t="s">
        <v>111</v>
      </c>
      <c r="D127" s="694" t="s">
        <v>56</v>
      </c>
      <c r="E127" s="2275">
        <v>9</v>
      </c>
      <c r="F127" s="2275"/>
      <c r="G127" s="695">
        <v>9</v>
      </c>
      <c r="H127" s="465">
        <v>9</v>
      </c>
      <c r="I127" s="704">
        <v>9</v>
      </c>
      <c r="J127" s="704">
        <v>9</v>
      </c>
      <c r="K127" s="1225"/>
      <c r="L127" s="454"/>
      <c r="M127" s="454"/>
      <c r="N127" s="454"/>
      <c r="O127" s="454"/>
      <c r="P127" s="454"/>
      <c r="Q127" s="454"/>
      <c r="R127" s="454"/>
      <c r="S127" s="454"/>
      <c r="T127" s="457"/>
      <c r="U127" s="457"/>
      <c r="V127" s="457"/>
      <c r="W127" s="457"/>
      <c r="X127" s="308"/>
    </row>
    <row r="128" spans="1:24" ht="45.75" customHeight="1">
      <c r="A128" s="502"/>
      <c r="B128" s="304"/>
      <c r="C128" s="1802"/>
      <c r="D128" s="190" t="s">
        <v>1273</v>
      </c>
      <c r="E128" s="696">
        <v>9</v>
      </c>
      <c r="F128" s="696">
        <v>9</v>
      </c>
      <c r="G128" s="696">
        <v>9</v>
      </c>
      <c r="H128" s="693">
        <v>9</v>
      </c>
      <c r="I128" s="699">
        <v>8</v>
      </c>
      <c r="J128" s="699">
        <v>8</v>
      </c>
      <c r="K128" s="1225"/>
      <c r="L128" s="454"/>
      <c r="M128" s="454"/>
      <c r="N128" s="454"/>
      <c r="O128" s="454"/>
      <c r="P128" s="454"/>
      <c r="Q128" s="454"/>
      <c r="R128" s="454"/>
      <c r="S128" s="454"/>
      <c r="T128" s="457"/>
      <c r="U128" s="457"/>
      <c r="V128" s="457"/>
      <c r="W128" s="457"/>
      <c r="X128" s="308"/>
    </row>
    <row r="129" spans="1:24" ht="45.75" customHeight="1">
      <c r="A129" s="502"/>
      <c r="B129" s="304"/>
      <c r="C129" s="1802"/>
      <c r="D129" s="626" t="s">
        <v>1274</v>
      </c>
      <c r="E129" s="460">
        <v>1</v>
      </c>
      <c r="F129" s="460">
        <v>1</v>
      </c>
      <c r="G129" s="460">
        <v>1</v>
      </c>
      <c r="H129" s="599">
        <v>1</v>
      </c>
      <c r="I129" s="600">
        <v>0.89</v>
      </c>
      <c r="J129" s="600">
        <v>0.88890000000000002</v>
      </c>
      <c r="K129" s="1225"/>
      <c r="L129" s="454"/>
      <c r="M129" s="454"/>
      <c r="N129" s="454"/>
      <c r="O129" s="454"/>
      <c r="P129" s="454"/>
      <c r="Q129" s="454"/>
      <c r="R129" s="454"/>
      <c r="S129" s="454"/>
      <c r="T129" s="457"/>
      <c r="U129" s="457"/>
      <c r="V129" s="457"/>
      <c r="W129" s="457"/>
      <c r="X129" s="308"/>
    </row>
    <row r="130" spans="1:24" ht="45.75" customHeight="1">
      <c r="A130" s="502"/>
      <c r="B130" s="304"/>
      <c r="C130" s="2268" t="s">
        <v>118</v>
      </c>
      <c r="D130" s="694" t="s">
        <v>56</v>
      </c>
      <c r="E130" s="2275">
        <v>114</v>
      </c>
      <c r="F130" s="2275"/>
      <c r="G130" s="695">
        <v>17</v>
      </c>
      <c r="H130" s="465">
        <v>124</v>
      </c>
      <c r="I130" s="704">
        <v>124</v>
      </c>
      <c r="J130" s="704">
        <v>124</v>
      </c>
      <c r="K130" s="1225"/>
      <c r="L130" s="454"/>
      <c r="M130" s="454"/>
      <c r="N130" s="454"/>
      <c r="O130" s="454"/>
      <c r="P130" s="454"/>
      <c r="Q130" s="454"/>
      <c r="R130" s="454"/>
      <c r="S130" s="454"/>
      <c r="T130" s="457"/>
      <c r="U130" s="457"/>
      <c r="V130" s="457"/>
      <c r="W130" s="457"/>
      <c r="X130" s="308"/>
    </row>
    <row r="131" spans="1:24" ht="45.75" customHeight="1">
      <c r="A131" s="502"/>
      <c r="B131" s="304"/>
      <c r="C131" s="1802"/>
      <c r="D131" s="190" t="s">
        <v>1273</v>
      </c>
      <c r="E131" s="696">
        <v>114</v>
      </c>
      <c r="F131" s="696">
        <v>110</v>
      </c>
      <c r="G131" s="696">
        <v>16</v>
      </c>
      <c r="H131" s="693">
        <v>124</v>
      </c>
      <c r="I131" s="699">
        <v>122</v>
      </c>
      <c r="J131" s="699">
        <v>122</v>
      </c>
      <c r="K131" s="1225"/>
      <c r="L131" s="454"/>
      <c r="M131" s="454"/>
      <c r="N131" s="454"/>
      <c r="O131" s="454"/>
      <c r="P131" s="454"/>
      <c r="Q131" s="454"/>
      <c r="R131" s="454"/>
      <c r="S131" s="454"/>
      <c r="T131" s="457"/>
      <c r="U131" s="457"/>
      <c r="V131" s="457"/>
      <c r="W131" s="457"/>
      <c r="X131" s="308"/>
    </row>
    <row r="132" spans="1:24" ht="45.75" customHeight="1">
      <c r="A132" s="502"/>
      <c r="B132" s="304"/>
      <c r="C132" s="1802"/>
      <c r="D132" s="626" t="s">
        <v>1274</v>
      </c>
      <c r="E132" s="460">
        <v>1</v>
      </c>
      <c r="F132" s="460">
        <v>0.96</v>
      </c>
      <c r="G132" s="460">
        <v>0.94</v>
      </c>
      <c r="H132" s="599">
        <v>1</v>
      </c>
      <c r="I132" s="600">
        <v>0.9839</v>
      </c>
      <c r="J132" s="600">
        <v>0.9839</v>
      </c>
      <c r="K132" s="1225"/>
      <c r="L132" s="454"/>
      <c r="M132" s="454"/>
      <c r="N132" s="454"/>
      <c r="O132" s="454"/>
      <c r="P132" s="454"/>
      <c r="Q132" s="454"/>
      <c r="R132" s="454"/>
      <c r="S132" s="454"/>
      <c r="T132" s="457"/>
      <c r="U132" s="457"/>
      <c r="V132" s="457"/>
      <c r="W132" s="457"/>
      <c r="X132" s="308"/>
    </row>
    <row r="133" spans="1:24" ht="45.75" customHeight="1">
      <c r="A133" s="502"/>
      <c r="B133" s="304"/>
      <c r="C133" s="2268" t="s">
        <v>1275</v>
      </c>
      <c r="D133" s="694" t="s">
        <v>56</v>
      </c>
      <c r="E133" s="2275">
        <v>273</v>
      </c>
      <c r="F133" s="2275"/>
      <c r="G133" s="695">
        <v>22</v>
      </c>
      <c r="H133" s="465">
        <v>157</v>
      </c>
      <c r="I133" s="704">
        <v>157</v>
      </c>
      <c r="J133" s="704">
        <v>157</v>
      </c>
      <c r="K133" s="1225"/>
      <c r="L133" s="454"/>
      <c r="M133" s="454"/>
      <c r="N133" s="454"/>
      <c r="O133" s="454"/>
      <c r="P133" s="454"/>
      <c r="Q133" s="454"/>
      <c r="R133" s="454"/>
      <c r="S133" s="454"/>
      <c r="T133" s="457"/>
      <c r="U133" s="457"/>
      <c r="V133" s="457"/>
      <c r="W133" s="457"/>
      <c r="X133" s="308"/>
    </row>
    <row r="134" spans="1:24" ht="45.75" customHeight="1">
      <c r="A134" s="502"/>
      <c r="B134" s="304"/>
      <c r="C134" s="1802"/>
      <c r="D134" s="190" t="s">
        <v>1273</v>
      </c>
      <c r="E134" s="696">
        <v>273</v>
      </c>
      <c r="F134" s="696">
        <v>269</v>
      </c>
      <c r="G134" s="696">
        <v>22</v>
      </c>
      <c r="H134" s="693">
        <v>157</v>
      </c>
      <c r="I134" s="699">
        <v>156</v>
      </c>
      <c r="J134" s="699">
        <v>156</v>
      </c>
      <c r="K134" s="1225"/>
      <c r="L134" s="454"/>
      <c r="M134" s="454"/>
      <c r="N134" s="454"/>
      <c r="O134" s="454"/>
      <c r="P134" s="454"/>
      <c r="Q134" s="454"/>
      <c r="R134" s="454"/>
      <c r="S134" s="454"/>
      <c r="T134" s="457"/>
      <c r="U134" s="457"/>
      <c r="V134" s="457"/>
      <c r="W134" s="457"/>
      <c r="X134" s="308"/>
    </row>
    <row r="135" spans="1:24" ht="45.75" customHeight="1">
      <c r="A135" s="502"/>
      <c r="B135" s="304"/>
      <c r="C135" s="1802"/>
      <c r="D135" s="626" t="s">
        <v>1274</v>
      </c>
      <c r="E135" s="460">
        <v>1</v>
      </c>
      <c r="F135" s="460">
        <v>0.99</v>
      </c>
      <c r="G135" s="460">
        <v>1</v>
      </c>
      <c r="H135" s="599">
        <v>1</v>
      </c>
      <c r="I135" s="600">
        <v>0.99360000000000004</v>
      </c>
      <c r="J135" s="600">
        <v>0.99360000000000004</v>
      </c>
      <c r="K135" s="1225"/>
      <c r="L135" s="454"/>
      <c r="M135" s="454"/>
      <c r="N135" s="454"/>
      <c r="O135" s="454"/>
      <c r="P135" s="454"/>
      <c r="Q135" s="454"/>
      <c r="R135" s="454"/>
      <c r="S135" s="454"/>
      <c r="T135" s="457"/>
      <c r="U135" s="457"/>
      <c r="V135" s="457"/>
      <c r="W135" s="457"/>
      <c r="X135" s="308"/>
    </row>
    <row r="136" spans="1:24" ht="45.75" customHeight="1">
      <c r="A136" s="502"/>
      <c r="B136" s="304"/>
      <c r="C136" s="2268" t="s">
        <v>120</v>
      </c>
      <c r="D136" s="694" t="s">
        <v>56</v>
      </c>
      <c r="E136" s="2275">
        <v>807</v>
      </c>
      <c r="F136" s="2275"/>
      <c r="G136" s="695">
        <v>41</v>
      </c>
      <c r="H136" s="465">
        <v>231</v>
      </c>
      <c r="I136" s="704">
        <v>231</v>
      </c>
      <c r="J136" s="704">
        <v>231</v>
      </c>
      <c r="K136" s="1225"/>
      <c r="L136" s="454"/>
      <c r="M136" s="454"/>
      <c r="N136" s="454"/>
      <c r="O136" s="454"/>
      <c r="P136" s="454"/>
      <c r="Q136" s="454"/>
      <c r="R136" s="454"/>
      <c r="S136" s="454"/>
      <c r="T136" s="457"/>
      <c r="U136" s="457"/>
      <c r="V136" s="457"/>
      <c r="W136" s="457"/>
      <c r="X136" s="308"/>
    </row>
    <row r="137" spans="1:24" ht="45.75" customHeight="1">
      <c r="A137" s="502"/>
      <c r="B137" s="304"/>
      <c r="C137" s="1802"/>
      <c r="D137" s="190" t="s">
        <v>1273</v>
      </c>
      <c r="E137" s="696">
        <v>807</v>
      </c>
      <c r="F137" s="696">
        <v>788</v>
      </c>
      <c r="G137" s="696">
        <v>40</v>
      </c>
      <c r="H137" s="693">
        <v>231</v>
      </c>
      <c r="I137" s="699">
        <v>215</v>
      </c>
      <c r="J137" s="699">
        <v>215</v>
      </c>
      <c r="K137" s="1225"/>
      <c r="L137" s="454"/>
      <c r="M137" s="454"/>
      <c r="N137" s="454"/>
      <c r="O137" s="454"/>
      <c r="P137" s="454"/>
      <c r="Q137" s="454"/>
      <c r="R137" s="454"/>
      <c r="S137" s="454"/>
      <c r="T137" s="457"/>
      <c r="U137" s="457"/>
      <c r="V137" s="457"/>
      <c r="W137" s="457"/>
      <c r="X137" s="308"/>
    </row>
    <row r="138" spans="1:24" ht="45.75" customHeight="1">
      <c r="A138" s="502"/>
      <c r="B138" s="304"/>
      <c r="C138" s="1802"/>
      <c r="D138" s="626" t="s">
        <v>1274</v>
      </c>
      <c r="E138" s="460">
        <v>1</v>
      </c>
      <c r="F138" s="460">
        <v>0.98</v>
      </c>
      <c r="G138" s="460">
        <v>0.98</v>
      </c>
      <c r="H138" s="599">
        <v>1</v>
      </c>
      <c r="I138" s="600">
        <v>0.93100000000000005</v>
      </c>
      <c r="J138" s="600">
        <v>0.93100000000000005</v>
      </c>
      <c r="K138" s="1230"/>
      <c r="L138" s="454"/>
      <c r="M138" s="454"/>
      <c r="N138" s="454"/>
      <c r="O138" s="454"/>
      <c r="P138" s="454"/>
      <c r="Q138" s="454"/>
      <c r="R138" s="454"/>
      <c r="S138" s="454"/>
      <c r="T138" s="457"/>
      <c r="U138" s="457"/>
      <c r="V138" s="457"/>
      <c r="W138" s="457"/>
      <c r="X138" s="308"/>
    </row>
    <row r="139" spans="1:24" ht="45.75" customHeight="1">
      <c r="A139" s="502"/>
      <c r="B139" s="304"/>
      <c r="C139" s="2268" t="s">
        <v>121</v>
      </c>
      <c r="D139" s="694" t="s">
        <v>56</v>
      </c>
      <c r="E139" s="2352">
        <v>5363</v>
      </c>
      <c r="F139" s="2352"/>
      <c r="G139" s="1568" t="s">
        <v>130</v>
      </c>
      <c r="H139" s="1569">
        <v>5975</v>
      </c>
      <c r="I139" s="1569">
        <v>5975</v>
      </c>
      <c r="J139" s="1569">
        <v>5975</v>
      </c>
      <c r="K139" s="1225"/>
      <c r="L139" s="454"/>
      <c r="M139" s="454"/>
      <c r="N139" s="454"/>
      <c r="O139" s="454"/>
      <c r="P139" s="454"/>
      <c r="Q139" s="454"/>
      <c r="R139" s="454"/>
      <c r="S139" s="454"/>
      <c r="T139" s="457"/>
      <c r="U139" s="457"/>
      <c r="V139" s="457"/>
      <c r="W139" s="457"/>
      <c r="X139" s="308"/>
    </row>
    <row r="140" spans="1:24" ht="45.75" customHeight="1">
      <c r="A140" s="502"/>
      <c r="B140" s="304"/>
      <c r="C140" s="1802"/>
      <c r="D140" s="190" t="s">
        <v>1273</v>
      </c>
      <c r="E140" s="697">
        <v>5363</v>
      </c>
      <c r="F140" s="697">
        <v>5015</v>
      </c>
      <c r="G140" s="697" t="s">
        <v>130</v>
      </c>
      <c r="H140" s="1570">
        <v>5975</v>
      </c>
      <c r="I140" s="1570">
        <v>5669</v>
      </c>
      <c r="J140" s="1570">
        <v>5669</v>
      </c>
      <c r="K140" s="1225"/>
      <c r="L140" s="454"/>
      <c r="M140" s="454"/>
      <c r="N140" s="454"/>
      <c r="O140" s="454"/>
      <c r="P140" s="454"/>
      <c r="Q140" s="454"/>
      <c r="R140" s="454"/>
      <c r="S140" s="454"/>
      <c r="T140" s="457"/>
      <c r="U140" s="457"/>
      <c r="V140" s="457"/>
      <c r="W140" s="457"/>
      <c r="X140" s="308"/>
    </row>
    <row r="141" spans="1:24" ht="45.75" customHeight="1">
      <c r="A141" s="502"/>
      <c r="B141" s="304"/>
      <c r="C141" s="1610"/>
      <c r="D141" s="190" t="s">
        <v>1274</v>
      </c>
      <c r="E141" s="462">
        <v>1</v>
      </c>
      <c r="F141" s="462">
        <v>0.94</v>
      </c>
      <c r="G141" s="462" t="s">
        <v>130</v>
      </c>
      <c r="H141" s="601">
        <v>1</v>
      </c>
      <c r="I141" s="601">
        <v>0.94879999999999998</v>
      </c>
      <c r="J141" s="601">
        <v>0.94879999999999998</v>
      </c>
      <c r="K141" s="1225"/>
      <c r="L141" s="454"/>
      <c r="M141" s="454"/>
      <c r="N141" s="454"/>
      <c r="O141" s="454"/>
      <c r="P141" s="454"/>
      <c r="Q141" s="454"/>
      <c r="R141" s="454"/>
      <c r="S141" s="454"/>
      <c r="T141" s="457"/>
      <c r="X141" s="308"/>
    </row>
    <row r="142" spans="1:24" ht="45.75" customHeight="1">
      <c r="A142" s="502"/>
      <c r="B142" s="304"/>
      <c r="C142" s="1802" t="s">
        <v>1276</v>
      </c>
      <c r="D142" s="626" t="s">
        <v>56</v>
      </c>
      <c r="E142" s="2280">
        <v>131</v>
      </c>
      <c r="F142" s="2280"/>
      <c r="G142" s="700" t="s">
        <v>130</v>
      </c>
      <c r="H142" s="2286" t="s">
        <v>130</v>
      </c>
      <c r="I142" s="2286"/>
      <c r="J142" s="2286"/>
      <c r="K142" s="1225"/>
      <c r="L142" s="454"/>
      <c r="M142" s="454"/>
      <c r="N142" s="454"/>
      <c r="O142" s="454"/>
      <c r="P142" s="454"/>
      <c r="Q142" s="454"/>
      <c r="R142" s="454"/>
      <c r="S142" s="454"/>
      <c r="T142" s="457"/>
      <c r="X142" s="308"/>
    </row>
    <row r="143" spans="1:24" ht="45.75" customHeight="1">
      <c r="A143" s="502"/>
      <c r="B143" s="304"/>
      <c r="C143" s="1802"/>
      <c r="D143" s="190" t="s">
        <v>1273</v>
      </c>
      <c r="E143" s="696">
        <v>131</v>
      </c>
      <c r="F143" s="696">
        <v>121</v>
      </c>
      <c r="G143" s="696" t="s">
        <v>130</v>
      </c>
      <c r="H143" s="2279" t="s">
        <v>130</v>
      </c>
      <c r="I143" s="2279"/>
      <c r="J143" s="2279"/>
      <c r="K143" s="1225"/>
      <c r="L143" s="454"/>
      <c r="M143" s="454"/>
      <c r="N143" s="454"/>
      <c r="O143" s="454"/>
      <c r="P143" s="454"/>
      <c r="Q143" s="454"/>
      <c r="R143" s="454"/>
      <c r="S143" s="454"/>
      <c r="T143" s="457"/>
      <c r="X143" s="308"/>
    </row>
    <row r="144" spans="1:24" ht="45.75" customHeight="1">
      <c r="A144" s="502"/>
      <c r="B144" s="304"/>
      <c r="C144" s="1802"/>
      <c r="D144" s="626" t="s">
        <v>1274</v>
      </c>
      <c r="E144" s="460">
        <v>1</v>
      </c>
      <c r="F144" s="460">
        <v>0.92</v>
      </c>
      <c r="G144" s="700" t="s">
        <v>130</v>
      </c>
      <c r="H144" s="2286" t="s">
        <v>130</v>
      </c>
      <c r="I144" s="2286"/>
      <c r="J144" s="2286"/>
      <c r="K144" s="1225"/>
      <c r="L144" s="454"/>
      <c r="M144" s="454"/>
      <c r="N144" s="454"/>
      <c r="O144" s="454"/>
      <c r="P144" s="454"/>
      <c r="Q144" s="454"/>
      <c r="R144" s="454"/>
      <c r="S144" s="454"/>
      <c r="T144" s="457"/>
      <c r="X144" s="308"/>
    </row>
    <row r="145" spans="1:24" ht="45.75" customHeight="1">
      <c r="A145" s="502"/>
      <c r="B145" s="304"/>
      <c r="C145" s="2268" t="s">
        <v>1277</v>
      </c>
      <c r="D145" s="694" t="s">
        <v>56</v>
      </c>
      <c r="E145" s="2275">
        <v>125</v>
      </c>
      <c r="F145" s="2275"/>
      <c r="G145" s="695" t="s">
        <v>130</v>
      </c>
      <c r="H145" s="2302" t="s">
        <v>130</v>
      </c>
      <c r="I145" s="2302"/>
      <c r="J145" s="2302"/>
      <c r="K145" s="1225"/>
      <c r="L145" s="454"/>
      <c r="M145" s="454"/>
      <c r="N145" s="454"/>
      <c r="O145" s="454"/>
      <c r="P145" s="454"/>
      <c r="Q145" s="454"/>
      <c r="R145" s="454"/>
      <c r="S145" s="454"/>
      <c r="T145" s="457"/>
      <c r="X145" s="308"/>
    </row>
    <row r="146" spans="1:24" ht="45.75" customHeight="1">
      <c r="A146" s="502"/>
      <c r="B146" s="304"/>
      <c r="C146" s="1802"/>
      <c r="D146" s="190" t="s">
        <v>1273</v>
      </c>
      <c r="E146" s="696">
        <v>125</v>
      </c>
      <c r="F146" s="696">
        <v>124</v>
      </c>
      <c r="G146" s="696" t="s">
        <v>130</v>
      </c>
      <c r="H146" s="2279" t="s">
        <v>130</v>
      </c>
      <c r="I146" s="2279"/>
      <c r="J146" s="2279"/>
      <c r="K146" s="1231"/>
      <c r="L146" s="1232"/>
      <c r="M146" s="1232"/>
      <c r="N146" s="1232"/>
      <c r="O146" s="1232"/>
      <c r="P146" s="1232"/>
      <c r="Q146" s="1232"/>
      <c r="R146" s="1232"/>
      <c r="S146" s="1232"/>
      <c r="X146" s="308"/>
    </row>
    <row r="147" spans="1:24" ht="45.75" customHeight="1">
      <c r="A147" s="502"/>
      <c r="B147" s="304"/>
      <c r="C147" s="1610"/>
      <c r="D147" s="190" t="s">
        <v>1274</v>
      </c>
      <c r="E147" s="462">
        <v>1</v>
      </c>
      <c r="F147" s="462">
        <v>0.99</v>
      </c>
      <c r="G147" s="461" t="s">
        <v>130</v>
      </c>
      <c r="H147" s="2301" t="s">
        <v>130</v>
      </c>
      <c r="I147" s="2301"/>
      <c r="J147" s="2301"/>
      <c r="K147" s="1231"/>
      <c r="L147" s="1232"/>
      <c r="M147" s="1232"/>
      <c r="N147" s="1232"/>
      <c r="O147" s="1232"/>
      <c r="P147" s="1232"/>
      <c r="Q147" s="1232"/>
      <c r="R147" s="1232"/>
      <c r="S147" s="1232"/>
      <c r="X147" s="308"/>
    </row>
    <row r="148" spans="1:24" ht="45.75" customHeight="1">
      <c r="A148" s="502"/>
      <c r="B148" s="304"/>
      <c r="C148" s="2338" t="s">
        <v>1278</v>
      </c>
      <c r="D148" s="711" t="s">
        <v>56</v>
      </c>
      <c r="E148" s="2281">
        <v>6822</v>
      </c>
      <c r="F148" s="2282"/>
      <c r="G148" s="701">
        <v>89</v>
      </c>
      <c r="H148" s="782">
        <v>7251</v>
      </c>
      <c r="I148" s="782">
        <v>7251</v>
      </c>
      <c r="J148" s="782">
        <v>7251</v>
      </c>
      <c r="K148" s="1231"/>
      <c r="L148" s="1232"/>
      <c r="M148" s="1232"/>
      <c r="N148" s="1232"/>
      <c r="O148" s="1232"/>
      <c r="P148" s="1232"/>
      <c r="Q148" s="1232"/>
      <c r="R148" s="1232"/>
      <c r="S148" s="1232"/>
      <c r="X148" s="308"/>
    </row>
    <row r="149" spans="1:24" ht="45.75" customHeight="1">
      <c r="A149" s="502"/>
      <c r="B149" s="304"/>
      <c r="C149" s="2338"/>
      <c r="D149" s="375" t="s">
        <v>1273</v>
      </c>
      <c r="E149" s="783">
        <v>6822</v>
      </c>
      <c r="F149" s="783">
        <v>6436</v>
      </c>
      <c r="G149" s="466">
        <v>87</v>
      </c>
      <c r="H149" s="781">
        <v>7251</v>
      </c>
      <c r="I149" s="781">
        <v>6904</v>
      </c>
      <c r="J149" s="781">
        <v>6904</v>
      </c>
      <c r="K149" s="1231"/>
      <c r="L149" s="1232"/>
      <c r="M149" s="1232"/>
      <c r="N149" s="1232"/>
      <c r="O149" s="1232"/>
      <c r="P149" s="1232"/>
      <c r="Q149" s="1232"/>
      <c r="R149" s="1232"/>
      <c r="S149" s="1232"/>
      <c r="X149" s="308"/>
    </row>
    <row r="150" spans="1:24" ht="45.75" customHeight="1">
      <c r="A150" s="502"/>
      <c r="B150" s="304"/>
      <c r="C150" s="2339"/>
      <c r="D150" s="375" t="s">
        <v>1274</v>
      </c>
      <c r="E150" s="602">
        <v>1</v>
      </c>
      <c r="F150" s="602">
        <v>0.94</v>
      </c>
      <c r="G150" s="602">
        <v>0.98</v>
      </c>
      <c r="H150" s="603">
        <v>1</v>
      </c>
      <c r="I150" s="603">
        <v>0.95209999999999995</v>
      </c>
      <c r="J150" s="603">
        <v>0.95209999999999995</v>
      </c>
      <c r="K150" s="1231"/>
      <c r="L150" s="1232"/>
      <c r="M150" s="1232"/>
      <c r="N150" s="1232"/>
      <c r="O150" s="1232"/>
      <c r="P150" s="1232"/>
      <c r="Q150" s="1232"/>
      <c r="R150" s="1232"/>
      <c r="S150" s="1232"/>
      <c r="X150" s="308"/>
    </row>
    <row r="151" spans="1:24" ht="53.25" customHeight="1">
      <c r="A151" s="502"/>
      <c r="B151" s="304"/>
      <c r="C151" s="1638" t="s">
        <v>1279</v>
      </c>
      <c r="D151" s="2336"/>
      <c r="E151" s="2336"/>
      <c r="F151" s="2336"/>
      <c r="G151" s="2336"/>
      <c r="H151" s="2336"/>
      <c r="I151" s="2336"/>
      <c r="J151" s="2337"/>
      <c r="K151" s="457"/>
      <c r="L151" s="457"/>
      <c r="M151" s="1233"/>
      <c r="N151" s="1232"/>
      <c r="O151" s="1232"/>
      <c r="P151" s="1232"/>
      <c r="Q151" s="1232"/>
      <c r="R151" s="1232"/>
      <c r="S151" s="1232"/>
      <c r="X151" s="308"/>
    </row>
    <row r="152" spans="1:24" ht="27.75" customHeight="1">
      <c r="A152" s="488"/>
      <c r="B152" s="1278"/>
      <c r="C152" s="308"/>
      <c r="D152" s="308"/>
      <c r="E152" s="308"/>
      <c r="F152" s="308"/>
      <c r="G152" s="308"/>
      <c r="H152" s="457"/>
      <c r="I152" s="457"/>
      <c r="J152" s="457"/>
      <c r="K152" s="457"/>
      <c r="L152" s="457"/>
      <c r="M152" s="457"/>
      <c r="N152" s="457"/>
      <c r="O152" s="308"/>
      <c r="X152" s="308"/>
    </row>
    <row r="153" spans="1:24" ht="23.25" customHeight="1">
      <c r="A153" s="488"/>
      <c r="B153" s="1278"/>
      <c r="C153" s="2298" t="s">
        <v>1280</v>
      </c>
      <c r="D153" s="2348"/>
      <c r="E153" s="2348"/>
      <c r="F153" s="2348"/>
      <c r="G153" s="2348"/>
      <c r="H153" s="2348"/>
      <c r="I153" s="2348"/>
      <c r="J153" s="2348"/>
      <c r="K153" s="2349"/>
      <c r="L153" s="2349"/>
      <c r="M153" s="2349"/>
      <c r="N153" s="2349"/>
      <c r="X153" s="308"/>
    </row>
    <row r="154" spans="1:24" ht="45.75" customHeight="1">
      <c r="A154" s="488"/>
      <c r="B154" s="1278"/>
      <c r="C154" s="2340"/>
      <c r="D154" s="2341"/>
      <c r="E154" s="2340" t="s">
        <v>1281</v>
      </c>
      <c r="F154" s="2341"/>
      <c r="G154" s="2340" t="s">
        <v>1282</v>
      </c>
      <c r="H154" s="2341"/>
      <c r="T154" s="308"/>
      <c r="X154" s="308"/>
    </row>
    <row r="155" spans="1:24" ht="26.25" customHeight="1">
      <c r="A155" s="488"/>
      <c r="B155" s="1278"/>
      <c r="C155" s="1571"/>
      <c r="D155" s="1572"/>
      <c r="E155" s="2287">
        <v>2024</v>
      </c>
      <c r="F155" s="2288"/>
      <c r="G155" s="2288"/>
      <c r="H155" s="2289"/>
      <c r="T155" s="308"/>
      <c r="X155" s="308"/>
    </row>
    <row r="156" spans="1:24" ht="63.75" customHeight="1">
      <c r="A156" s="488"/>
      <c r="B156" s="1278"/>
      <c r="C156" s="2342" t="s">
        <v>1283</v>
      </c>
      <c r="D156" s="2342"/>
      <c r="E156" s="2323" t="s">
        <v>1284</v>
      </c>
      <c r="F156" s="2324"/>
      <c r="G156" s="2323" t="s">
        <v>1285</v>
      </c>
      <c r="H156" s="2324"/>
      <c r="T156" s="308"/>
      <c r="X156" s="308"/>
    </row>
    <row r="157" spans="1:24" ht="54.75" customHeight="1">
      <c r="A157" s="488"/>
      <c r="B157" s="1278"/>
      <c r="C157" s="2342" t="s">
        <v>1286</v>
      </c>
      <c r="D157" s="2342"/>
      <c r="E157" s="2323" t="s">
        <v>1287</v>
      </c>
      <c r="F157" s="2324"/>
      <c r="G157" s="2323" t="s">
        <v>1288</v>
      </c>
      <c r="H157" s="2324"/>
      <c r="T157" s="308"/>
      <c r="X157" s="308"/>
    </row>
    <row r="158" spans="1:24" ht="54" customHeight="1">
      <c r="A158" s="488"/>
      <c r="B158" s="1278"/>
      <c r="C158" s="2283" t="s">
        <v>1289</v>
      </c>
      <c r="D158" s="2284"/>
      <c r="E158" s="2284"/>
      <c r="F158" s="2284"/>
      <c r="G158" s="2284"/>
      <c r="H158" s="2285"/>
      <c r="I158" s="1234"/>
      <c r="J158" s="1234"/>
      <c r="K158" s="1234"/>
      <c r="L158" s="1234"/>
      <c r="M158" s="1234"/>
      <c r="N158" s="1234"/>
      <c r="O158" s="1234"/>
      <c r="T158" s="308"/>
      <c r="X158" s="308"/>
    </row>
    <row r="159" spans="1:24" ht="32.25" customHeight="1">
      <c r="A159" s="1235"/>
      <c r="B159" s="304"/>
      <c r="C159" s="2335" t="s">
        <v>1290</v>
      </c>
      <c r="D159" s="2299"/>
      <c r="E159" s="2299"/>
      <c r="F159" s="2299"/>
      <c r="G159" s="2299"/>
      <c r="H159" s="2299"/>
      <c r="I159" s="1236"/>
      <c r="J159" s="1236"/>
      <c r="K159" s="1236"/>
      <c r="L159" s="1236"/>
      <c r="M159" s="1236"/>
      <c r="N159" s="1234"/>
      <c r="O159" s="1234"/>
      <c r="P159" s="304"/>
      <c r="Q159" s="304"/>
      <c r="R159" s="304"/>
      <c r="S159" s="304"/>
      <c r="T159" s="308"/>
      <c r="U159" s="403"/>
      <c r="V159" s="403"/>
      <c r="W159" s="403"/>
      <c r="X159" s="308"/>
    </row>
    <row r="160" spans="1:24" ht="22.5" customHeight="1">
      <c r="A160" s="1235"/>
      <c r="B160" s="304"/>
      <c r="C160" s="1237" t="s">
        <v>50</v>
      </c>
      <c r="D160" s="2327" t="s">
        <v>1291</v>
      </c>
      <c r="E160" s="2328"/>
      <c r="F160" s="2344" t="s">
        <v>1292</v>
      </c>
      <c r="G160" s="2345"/>
      <c r="H160" s="161"/>
      <c r="I160" s="1236"/>
      <c r="J160" s="1236"/>
      <c r="K160" s="1236"/>
      <c r="L160" s="1236"/>
      <c r="M160" s="1236"/>
      <c r="N160" s="1234"/>
      <c r="O160" s="1234"/>
      <c r="P160" s="304"/>
      <c r="Q160" s="304"/>
      <c r="R160" s="304"/>
      <c r="S160" s="304"/>
      <c r="T160" s="308"/>
      <c r="U160" s="403"/>
      <c r="V160" s="403"/>
      <c r="W160" s="403"/>
      <c r="X160" s="308"/>
    </row>
    <row r="161" spans="1:24" ht="79.5" customHeight="1">
      <c r="A161" s="1235"/>
      <c r="B161" s="304"/>
      <c r="C161" s="207" t="s">
        <v>1293</v>
      </c>
      <c r="D161" s="2049" t="s">
        <v>1294</v>
      </c>
      <c r="E161" s="2329"/>
      <c r="F161" s="2273" t="s">
        <v>1295</v>
      </c>
      <c r="G161" s="2049"/>
      <c r="H161" s="161"/>
      <c r="I161" s="1236"/>
      <c r="J161" s="1236"/>
      <c r="K161" s="1236"/>
      <c r="L161" s="1236"/>
      <c r="M161" s="1236"/>
      <c r="N161" s="1234"/>
      <c r="O161" s="1234"/>
      <c r="P161" s="304"/>
      <c r="Q161" s="304"/>
      <c r="R161" s="304"/>
      <c r="S161" s="304"/>
      <c r="T161" s="308"/>
      <c r="U161" s="403"/>
      <c r="V161" s="403"/>
      <c r="W161" s="403"/>
      <c r="X161" s="308"/>
    </row>
    <row r="162" spans="1:24" ht="79.5" customHeight="1">
      <c r="A162" s="1235"/>
      <c r="B162" s="304"/>
      <c r="C162" s="207" t="s">
        <v>64</v>
      </c>
      <c r="D162" s="2330" t="s">
        <v>1105</v>
      </c>
      <c r="E162" s="2331"/>
      <c r="F162" s="2273" t="s">
        <v>1296</v>
      </c>
      <c r="G162" s="2049"/>
      <c r="H162" s="161"/>
      <c r="I162" s="1236"/>
      <c r="J162" s="1236"/>
      <c r="K162" s="1236"/>
      <c r="L162" s="1236"/>
      <c r="M162" s="1236"/>
      <c r="N162" s="1234"/>
      <c r="O162" s="1234"/>
      <c r="P162" s="304"/>
      <c r="Q162" s="304"/>
      <c r="R162" s="304"/>
      <c r="S162" s="304"/>
      <c r="T162" s="308"/>
      <c r="U162" s="403"/>
      <c r="V162" s="403"/>
      <c r="W162" s="403"/>
      <c r="X162" s="308"/>
    </row>
    <row r="163" spans="1:24" ht="201" customHeight="1">
      <c r="A163" s="1235"/>
      <c r="B163" s="304"/>
      <c r="C163" s="207" t="s">
        <v>2</v>
      </c>
      <c r="D163" s="2316" t="s">
        <v>1297</v>
      </c>
      <c r="E163" s="2343"/>
      <c r="F163" s="2315" t="s">
        <v>1298</v>
      </c>
      <c r="G163" s="2316"/>
      <c r="H163" s="161"/>
      <c r="I163" s="1236"/>
      <c r="J163" s="1236"/>
      <c r="K163" s="1236"/>
      <c r="L163" s="1236"/>
      <c r="M163" s="1236"/>
      <c r="N163" s="1234"/>
      <c r="O163" s="1234"/>
      <c r="P163" s="304"/>
      <c r="Q163" s="304"/>
      <c r="R163" s="304"/>
      <c r="S163" s="304"/>
      <c r="T163" s="308"/>
      <c r="U163" s="403"/>
      <c r="V163" s="403"/>
      <c r="W163" s="403"/>
      <c r="X163" s="308"/>
    </row>
    <row r="164" spans="1:24" ht="174" customHeight="1">
      <c r="A164" s="1235"/>
      <c r="B164" s="304"/>
      <c r="C164" s="1539" t="s">
        <v>1299</v>
      </c>
      <c r="D164" s="2049" t="s">
        <v>1300</v>
      </c>
      <c r="E164" s="2329"/>
      <c r="F164" s="2273" t="s">
        <v>1301</v>
      </c>
      <c r="G164" s="2049"/>
      <c r="H164" s="161"/>
      <c r="I164" s="1236"/>
      <c r="J164" s="1238"/>
      <c r="K164" s="1236"/>
      <c r="L164" s="1236"/>
      <c r="M164" s="1236"/>
      <c r="N164" s="1234"/>
      <c r="O164" s="1234"/>
      <c r="P164" s="304"/>
      <c r="Q164" s="304"/>
      <c r="R164" s="304"/>
      <c r="S164" s="304"/>
      <c r="T164" s="308"/>
      <c r="U164" s="403"/>
      <c r="V164" s="403"/>
      <c r="W164" s="403"/>
      <c r="X164" s="308"/>
    </row>
    <row r="165" spans="1:24" ht="208.5" customHeight="1">
      <c r="A165" s="1235"/>
      <c r="B165" s="304"/>
      <c r="C165" s="206" t="s">
        <v>1302</v>
      </c>
      <c r="D165" s="2208" t="s">
        <v>1303</v>
      </c>
      <c r="E165" s="2325"/>
      <c r="F165" s="2326" t="s">
        <v>1304</v>
      </c>
      <c r="G165" s="2208"/>
      <c r="H165" s="161"/>
      <c r="I165" s="1236"/>
      <c r="J165" s="1236"/>
      <c r="K165" s="1236"/>
      <c r="L165" s="1236"/>
      <c r="M165" s="1236"/>
      <c r="N165" s="1234"/>
      <c r="O165" s="1234"/>
      <c r="P165" s="304"/>
      <c r="Q165" s="304"/>
      <c r="R165" s="304"/>
      <c r="S165" s="304"/>
      <c r="T165" s="308"/>
      <c r="U165" s="403"/>
      <c r="V165" s="403"/>
      <c r="W165" s="403"/>
      <c r="X165" s="308"/>
    </row>
    <row r="166" spans="1:24" ht="42" customHeight="1">
      <c r="A166" s="1235"/>
      <c r="B166" s="304"/>
      <c r="C166" s="644"/>
      <c r="D166" s="673"/>
      <c r="E166" s="673"/>
      <c r="F166" s="673"/>
      <c r="G166" s="673"/>
      <c r="H166" s="161"/>
      <c r="I166" s="1239"/>
      <c r="J166" s="1236"/>
      <c r="K166" s="1236"/>
      <c r="L166" s="1236"/>
      <c r="M166" s="1236"/>
      <c r="N166" s="1234"/>
      <c r="O166" s="1234"/>
      <c r="P166" s="304"/>
      <c r="Q166" s="304"/>
      <c r="R166" s="304"/>
      <c r="S166" s="304"/>
      <c r="T166" s="308"/>
      <c r="U166" s="403"/>
      <c r="V166" s="403"/>
      <c r="W166" s="403"/>
      <c r="X166" s="308"/>
    </row>
    <row r="167" spans="1:24" ht="42.75" customHeight="1">
      <c r="A167" s="1235"/>
      <c r="B167" s="304"/>
      <c r="C167" s="2350" t="s">
        <v>1305</v>
      </c>
      <c r="D167" s="2351"/>
      <c r="E167" s="2351"/>
      <c r="F167" s="871"/>
      <c r="G167" s="872"/>
      <c r="H167" s="872"/>
      <c r="I167" s="872"/>
      <c r="J167" s="1236"/>
      <c r="K167" s="1236"/>
      <c r="L167" s="1236"/>
      <c r="M167" s="1236"/>
      <c r="N167" s="1234"/>
      <c r="O167" s="1234"/>
      <c r="P167" s="304"/>
      <c r="Q167" s="304"/>
      <c r="R167" s="304"/>
      <c r="S167" s="304"/>
      <c r="T167" s="308"/>
      <c r="U167" s="403"/>
      <c r="V167" s="403"/>
      <c r="W167" s="403"/>
      <c r="X167" s="308"/>
    </row>
    <row r="168" spans="1:24" ht="127.5" customHeight="1">
      <c r="A168" s="1235"/>
      <c r="B168" s="304"/>
      <c r="C168" s="646" t="s">
        <v>1305</v>
      </c>
      <c r="D168" s="2049" t="s">
        <v>1306</v>
      </c>
      <c r="E168" s="2049"/>
      <c r="F168" s="660"/>
      <c r="G168" s="1240"/>
      <c r="H168" s="145"/>
      <c r="I168" s="1236"/>
      <c r="J168" s="1236"/>
      <c r="K168" s="1236"/>
      <c r="L168" s="1236"/>
      <c r="M168" s="1236"/>
      <c r="N168" s="1234"/>
      <c r="O168" s="1234"/>
      <c r="P168" s="304"/>
      <c r="Q168" s="304"/>
      <c r="R168" s="304"/>
      <c r="S168" s="304"/>
      <c r="T168" s="308"/>
      <c r="U168" s="403"/>
      <c r="V168" s="403"/>
      <c r="W168" s="403"/>
      <c r="X168" s="308"/>
    </row>
    <row r="169" spans="1:24" ht="110.25" customHeight="1">
      <c r="A169" s="502"/>
      <c r="B169" s="304"/>
      <c r="C169" s="183" t="s">
        <v>1307</v>
      </c>
      <c r="D169" s="2208" t="s">
        <v>1308</v>
      </c>
      <c r="E169" s="2208"/>
      <c r="F169" s="660"/>
      <c r="G169" s="682"/>
      <c r="H169" s="1234"/>
      <c r="I169" s="1234"/>
      <c r="J169" s="1234"/>
      <c r="K169" s="1234"/>
      <c r="L169" s="1234"/>
      <c r="M169" s="1234"/>
      <c r="N169" s="1234"/>
      <c r="O169" s="467"/>
      <c r="P169" s="467"/>
      <c r="Q169" s="467"/>
      <c r="R169" s="467"/>
      <c r="S169" s="467"/>
      <c r="T169" s="468"/>
      <c r="U169" s="403"/>
      <c r="V169" s="403"/>
      <c r="W169" s="403"/>
      <c r="X169" s="308"/>
    </row>
    <row r="170" spans="1:24" ht="26.25" customHeight="1">
      <c r="A170" s="502"/>
      <c r="B170" s="304"/>
      <c r="C170" s="1167"/>
      <c r="D170" s="1241"/>
      <c r="E170" s="660"/>
      <c r="F170" s="660"/>
      <c r="G170" s="683"/>
      <c r="H170" s="1234"/>
      <c r="I170" s="1234"/>
      <c r="J170" s="1234"/>
      <c r="K170" s="1234"/>
      <c r="L170" s="1234"/>
      <c r="M170" s="1234"/>
      <c r="N170" s="1234"/>
      <c r="O170" s="469"/>
      <c r="P170" s="469"/>
      <c r="Q170" s="469"/>
      <c r="R170" s="469"/>
      <c r="S170" s="469"/>
      <c r="T170" s="470"/>
      <c r="U170" s="403"/>
      <c r="V170" s="403"/>
      <c r="W170" s="403"/>
      <c r="X170" s="308"/>
    </row>
    <row r="171" spans="1:24" ht="24.75" customHeight="1">
      <c r="A171" s="502"/>
      <c r="B171" s="304"/>
      <c r="C171" s="2317" t="s">
        <v>1309</v>
      </c>
      <c r="D171" s="2318"/>
      <c r="E171" s="2318"/>
      <c r="F171" s="2318"/>
      <c r="G171" s="2318"/>
      <c r="H171" s="1234"/>
      <c r="I171" s="1234"/>
      <c r="J171" s="1234"/>
      <c r="K171" s="1234"/>
      <c r="L171" s="1234"/>
      <c r="M171" s="1234"/>
      <c r="N171" s="1234"/>
      <c r="O171" s="469"/>
      <c r="P171" s="469"/>
      <c r="Q171" s="469"/>
      <c r="R171" s="469"/>
      <c r="S171" s="469"/>
      <c r="T171" s="470"/>
      <c r="U171" s="403"/>
      <c r="V171" s="403"/>
      <c r="W171" s="403"/>
      <c r="X171" s="308"/>
    </row>
    <row r="172" spans="1:24" ht="49.5" customHeight="1">
      <c r="A172" s="502"/>
      <c r="B172" s="304"/>
      <c r="C172" s="1634" t="s">
        <v>1310</v>
      </c>
      <c r="D172" s="1634"/>
      <c r="E172" s="1634"/>
      <c r="F172" s="1634"/>
      <c r="G172" s="1634"/>
      <c r="H172" s="1246"/>
      <c r="I172" s="1234"/>
      <c r="J172" s="1234"/>
      <c r="K172" s="1234"/>
      <c r="L172" s="1234"/>
      <c r="M172" s="1234"/>
      <c r="N172" s="1234"/>
      <c r="O172" s="1014"/>
      <c r="P172" s="1014"/>
      <c r="Q172" s="1014"/>
      <c r="R172" s="1014"/>
      <c r="S172" s="1014"/>
      <c r="T172" s="1189"/>
      <c r="U172" s="403"/>
      <c r="V172" s="403"/>
      <c r="W172" s="403"/>
      <c r="X172" s="308"/>
    </row>
    <row r="173" spans="1:24" s="251" customFormat="1" ht="27" customHeight="1">
      <c r="A173" s="507"/>
      <c r="B173" s="423"/>
      <c r="C173" s="1573" t="s">
        <v>50</v>
      </c>
      <c r="D173" s="516">
        <v>2021</v>
      </c>
      <c r="E173" s="1574">
        <v>2022</v>
      </c>
      <c r="F173" s="817">
        <v>2023</v>
      </c>
      <c r="G173" s="1540">
        <v>2024</v>
      </c>
      <c r="H173" s="1242"/>
      <c r="I173" s="1242"/>
      <c r="J173" s="1242"/>
      <c r="K173" s="1242"/>
      <c r="L173" s="1242"/>
      <c r="M173" s="1242"/>
      <c r="N173" s="1242"/>
      <c r="O173" s="1243"/>
      <c r="P173" s="1243"/>
      <c r="Q173" s="1243"/>
      <c r="R173" s="1243"/>
      <c r="S173" s="1243"/>
      <c r="T173" s="1244"/>
      <c r="U173" s="1245"/>
      <c r="V173" s="1245"/>
      <c r="W173" s="1245"/>
      <c r="X173" s="318"/>
    </row>
    <row r="174" spans="1:24" ht="35.25" customHeight="1">
      <c r="A174" s="502"/>
      <c r="B174" s="304"/>
      <c r="C174" s="626" t="s">
        <v>1311</v>
      </c>
      <c r="D174" s="1253">
        <v>88377330</v>
      </c>
      <c r="E174" s="1253">
        <v>187135220</v>
      </c>
      <c r="F174" s="1253">
        <v>237442456</v>
      </c>
      <c r="G174" s="1253">
        <v>309538826.37</v>
      </c>
      <c r="H174" s="1246"/>
      <c r="I174" s="1234"/>
      <c r="J174" s="1234"/>
      <c r="K174" s="1234"/>
      <c r="L174" s="1234"/>
      <c r="M174" s="1234"/>
      <c r="N174" s="1234"/>
      <c r="O174" s="1014"/>
      <c r="P174" s="1014"/>
      <c r="Q174" s="1014"/>
      <c r="R174" s="1014"/>
      <c r="S174" s="1014"/>
      <c r="T174" s="1189"/>
      <c r="U174" s="403"/>
      <c r="V174" s="403"/>
      <c r="W174" s="403"/>
      <c r="X174" s="308"/>
    </row>
    <row r="175" spans="1:24" ht="35.25" customHeight="1">
      <c r="A175" s="502"/>
      <c r="B175" s="304"/>
      <c r="C175" s="190" t="s">
        <v>1312</v>
      </c>
      <c r="D175" s="1254">
        <v>49607465</v>
      </c>
      <c r="E175" s="1254">
        <v>92515894</v>
      </c>
      <c r="F175" s="1254">
        <v>74506133</v>
      </c>
      <c r="G175" s="1254">
        <v>68431971.230000004</v>
      </c>
      <c r="H175" s="1246"/>
      <c r="I175" s="1234"/>
      <c r="J175" s="1234"/>
      <c r="K175" s="1234"/>
      <c r="L175" s="1234"/>
      <c r="M175" s="1234"/>
      <c r="N175" s="1234"/>
      <c r="O175" s="1014"/>
      <c r="P175" s="1014"/>
      <c r="Q175" s="1014"/>
      <c r="R175" s="1014"/>
      <c r="S175" s="1014"/>
      <c r="T175" s="1189"/>
      <c r="U175" s="403"/>
      <c r="V175" s="403"/>
      <c r="W175" s="403"/>
      <c r="X175" s="308"/>
    </row>
    <row r="176" spans="1:24" ht="35.25" customHeight="1">
      <c r="A176" s="502"/>
      <c r="B176" s="304"/>
      <c r="C176" s="626" t="s">
        <v>1313</v>
      </c>
      <c r="D176" s="1253">
        <v>137984796</v>
      </c>
      <c r="E176" s="1253">
        <v>279651114</v>
      </c>
      <c r="F176" s="1253">
        <v>311948589</v>
      </c>
      <c r="G176" s="1253">
        <v>377970797.60000002</v>
      </c>
      <c r="H176" s="1246"/>
      <c r="I176" s="1234"/>
      <c r="J176" s="1234"/>
      <c r="K176" s="1234"/>
      <c r="L176" s="1234"/>
      <c r="M176" s="1234"/>
      <c r="N176" s="1234"/>
      <c r="O176" s="1014"/>
      <c r="P176" s="1014"/>
      <c r="Q176" s="1014"/>
      <c r="R176" s="1014"/>
      <c r="S176" s="1014"/>
      <c r="T176" s="1189"/>
      <c r="U176" s="403"/>
      <c r="V176" s="403"/>
      <c r="W176" s="403"/>
      <c r="X176" s="308"/>
    </row>
    <row r="177" spans="1:24" ht="35.25" customHeight="1">
      <c r="A177" s="502"/>
      <c r="B177" s="304"/>
      <c r="C177" s="190" t="s">
        <v>1314</v>
      </c>
      <c r="D177" s="1254">
        <v>33881264</v>
      </c>
      <c r="E177" s="1254">
        <v>36241199</v>
      </c>
      <c r="F177" s="1254">
        <v>67247000</v>
      </c>
      <c r="G177" s="1254">
        <v>82787249.620000005</v>
      </c>
      <c r="H177" s="1246"/>
      <c r="I177" s="1234"/>
      <c r="J177" s="1234"/>
      <c r="K177" s="1234"/>
      <c r="L177" s="1234"/>
      <c r="M177" s="1234"/>
      <c r="N177" s="1234"/>
      <c r="O177" s="1014"/>
      <c r="P177" s="1014"/>
      <c r="Q177" s="1014"/>
      <c r="R177" s="1014"/>
      <c r="S177" s="1014"/>
      <c r="T177" s="1189"/>
      <c r="U177" s="403"/>
      <c r="V177" s="403"/>
      <c r="W177" s="403"/>
      <c r="X177" s="308"/>
    </row>
    <row r="178" spans="1:24" ht="39" customHeight="1">
      <c r="A178" s="502"/>
      <c r="B178" s="304"/>
      <c r="C178" s="2346" t="s">
        <v>1315</v>
      </c>
      <c r="D178" s="2347"/>
      <c r="E178" s="2347"/>
      <c r="F178" s="2347"/>
      <c r="G178" s="2347"/>
      <c r="H178" s="1234"/>
      <c r="I178" s="1234"/>
      <c r="J178" s="1234"/>
      <c r="K178" s="1234"/>
      <c r="L178" s="1234"/>
      <c r="M178" s="1234"/>
      <c r="N178" s="1234"/>
      <c r="O178" s="1014"/>
      <c r="P178" s="1014"/>
      <c r="Q178" s="1014"/>
      <c r="R178" s="1014"/>
      <c r="S178" s="1014"/>
      <c r="T178" s="1189"/>
      <c r="U178" s="403"/>
      <c r="V178" s="403"/>
      <c r="W178" s="403"/>
      <c r="X178" s="308"/>
    </row>
    <row r="179" spans="1:24" ht="18" customHeight="1">
      <c r="A179" s="488"/>
      <c r="B179" s="1278"/>
      <c r="C179" s="2271"/>
      <c r="D179" s="2271"/>
      <c r="E179" s="2271"/>
      <c r="F179" s="2271"/>
      <c r="G179" s="2272"/>
      <c r="H179" s="2272"/>
      <c r="I179" s="2272"/>
      <c r="J179" s="2272"/>
      <c r="K179" s="2272"/>
      <c r="L179" s="2272"/>
      <c r="M179" s="2272"/>
      <c r="N179" s="2272"/>
      <c r="X179" s="308"/>
    </row>
    <row r="180" spans="1:24" ht="39" customHeight="1">
      <c r="A180" s="502"/>
      <c r="B180" s="1278"/>
      <c r="C180" s="2265" t="s">
        <v>1316</v>
      </c>
      <c r="D180" s="2262"/>
      <c r="E180" s="2262"/>
      <c r="F180" s="2262"/>
      <c r="G180" s="2262"/>
      <c r="H180" s="2262"/>
      <c r="I180" s="2262"/>
      <c r="J180" s="2262"/>
      <c r="K180" s="2263"/>
      <c r="X180" s="308"/>
    </row>
    <row r="181" spans="1:24" ht="81" customHeight="1">
      <c r="A181" s="502"/>
      <c r="B181" s="1278"/>
      <c r="C181" s="1686" t="s">
        <v>1317</v>
      </c>
      <c r="D181" s="2274"/>
      <c r="E181" s="2274"/>
      <c r="F181" s="2274"/>
      <c r="G181" s="2274"/>
      <c r="H181" s="2274"/>
      <c r="K181" s="1247" t="s">
        <v>50</v>
      </c>
      <c r="X181" s="308"/>
    </row>
    <row r="182" spans="1:24" ht="18" customHeight="1">
      <c r="A182" s="488"/>
      <c r="B182" s="1278"/>
      <c r="C182" s="2271"/>
      <c r="D182" s="2271"/>
      <c r="E182" s="2271"/>
      <c r="F182" s="2271"/>
      <c r="G182" s="2272"/>
      <c r="H182" s="2272"/>
      <c r="I182" s="2272"/>
      <c r="J182" s="2272"/>
      <c r="K182" s="2272"/>
      <c r="L182" s="2272"/>
      <c r="M182" s="2272"/>
      <c r="N182" s="2272"/>
      <c r="X182" s="308"/>
    </row>
    <row r="183" spans="1:24" ht="39" customHeight="1">
      <c r="A183" s="502"/>
      <c r="B183" s="1278"/>
      <c r="C183" s="2265" t="s">
        <v>1331</v>
      </c>
      <c r="D183" s="2262"/>
      <c r="E183" s="2262"/>
      <c r="F183" s="2262"/>
      <c r="G183" s="2262"/>
      <c r="H183" s="2262"/>
      <c r="I183" s="2262"/>
      <c r="J183" s="2262"/>
      <c r="K183" s="2263"/>
      <c r="X183" s="308"/>
    </row>
    <row r="184" spans="1:24" s="236" customFormat="1">
      <c r="A184" s="502"/>
      <c r="C184" s="1587" t="s">
        <v>1332</v>
      </c>
      <c r="D184" s="1583"/>
      <c r="E184" s="1584"/>
      <c r="F184" s="1584"/>
      <c r="G184" s="1585"/>
    </row>
    <row r="185" spans="1:24" s="236" customFormat="1" ht="368.5" customHeight="1">
      <c r="A185" s="502"/>
      <c r="C185" s="2266" t="s">
        <v>1333</v>
      </c>
      <c r="D185" s="2268" t="s">
        <v>1337</v>
      </c>
      <c r="E185" s="2268"/>
      <c r="F185" s="2268"/>
      <c r="G185" s="2269"/>
      <c r="H185" s="1588"/>
      <c r="I185" s="1588"/>
      <c r="J185" s="1588"/>
      <c r="K185" s="1588"/>
      <c r="L185" s="1588"/>
      <c r="M185" s="1588"/>
      <c r="N185" s="1588"/>
      <c r="O185" s="1588"/>
      <c r="P185" s="1588"/>
      <c r="Q185" s="1588"/>
      <c r="R185" s="1588"/>
    </row>
    <row r="186" spans="1:24" s="236" customFormat="1" ht="100.5" customHeight="1">
      <c r="A186" s="502"/>
      <c r="C186" s="2267"/>
      <c r="D186" s="1610"/>
      <c r="E186" s="1610"/>
      <c r="F186" s="1610"/>
      <c r="G186" s="2270"/>
      <c r="H186" s="1588"/>
      <c r="I186" s="1588"/>
      <c r="J186" s="1588"/>
      <c r="K186" s="1588"/>
      <c r="L186" s="1588"/>
      <c r="M186" s="1588"/>
      <c r="N186" s="1588"/>
      <c r="O186" s="1588"/>
      <c r="P186" s="1588"/>
      <c r="Q186" s="1588"/>
      <c r="R186" s="1588"/>
    </row>
    <row r="187" spans="1:24" s="236" customFormat="1" ht="62.15" customHeight="1">
      <c r="A187" s="502"/>
      <c r="C187" s="1589" t="s">
        <v>1334</v>
      </c>
      <c r="D187" s="2181" t="s">
        <v>1338</v>
      </c>
      <c r="E187" s="2181"/>
      <c r="F187" s="2181"/>
      <c r="G187" s="2190"/>
    </row>
    <row r="188" spans="1:24" s="236" customFormat="1" ht="45.65" customHeight="1">
      <c r="A188" s="502"/>
      <c r="C188" s="1589" t="s">
        <v>1335</v>
      </c>
      <c r="D188" s="2181" t="s">
        <v>1339</v>
      </c>
      <c r="E188" s="2181"/>
      <c r="F188" s="2181"/>
      <c r="G188" s="2190"/>
    </row>
    <row r="189" spans="1:24" s="236" customFormat="1" ht="121" customHeight="1">
      <c r="A189" s="502"/>
      <c r="C189" s="1590" t="s">
        <v>1336</v>
      </c>
      <c r="D189" s="2181" t="s">
        <v>1340</v>
      </c>
      <c r="E189" s="2181"/>
      <c r="F189" s="2181"/>
      <c r="G189" s="2190"/>
    </row>
    <row r="190" spans="1:24"/>
    <row r="191" spans="1:24"/>
    <row r="192" spans="1:24" ht="39" customHeight="1">
      <c r="A192" s="502"/>
      <c r="B192" s="1278"/>
      <c r="C192" s="1784" t="s">
        <v>1362</v>
      </c>
      <c r="D192" s="1785"/>
      <c r="E192" s="1785"/>
      <c r="F192" s="1785"/>
      <c r="G192" s="1785"/>
      <c r="H192" s="2262"/>
      <c r="I192" s="2262"/>
      <c r="J192" s="2262"/>
      <c r="K192" s="2263"/>
      <c r="X192" s="308"/>
    </row>
    <row r="193" spans="1:24" ht="30.65" customHeight="1">
      <c r="A193" s="502"/>
      <c r="B193" s="304"/>
      <c r="C193" s="1914" t="s">
        <v>1363</v>
      </c>
      <c r="D193" s="1915"/>
      <c r="E193" s="1915"/>
      <c r="F193" s="1915"/>
      <c r="G193" s="1916"/>
      <c r="H193" s="1246"/>
      <c r="I193" s="1234"/>
      <c r="J193" s="1234"/>
      <c r="K193" s="1234"/>
      <c r="L193" s="1234"/>
      <c r="M193" s="1234"/>
      <c r="N193" s="1234"/>
      <c r="O193" s="1014"/>
      <c r="P193" s="1014"/>
      <c r="Q193" s="1014"/>
      <c r="R193" s="1014"/>
      <c r="S193" s="1014"/>
      <c r="T193" s="1189"/>
      <c r="U193" s="403"/>
      <c r="V193" s="403"/>
      <c r="W193" s="403"/>
      <c r="X193" s="308"/>
    </row>
    <row r="194" spans="1:24" s="251" customFormat="1" ht="27" customHeight="1">
      <c r="A194" s="507"/>
      <c r="B194" s="423"/>
      <c r="C194" s="1596" t="s">
        <v>50</v>
      </c>
      <c r="D194" s="1574">
        <v>2021</v>
      </c>
      <c r="E194" s="1574">
        <v>2022</v>
      </c>
      <c r="F194" s="817">
        <v>2023</v>
      </c>
      <c r="G194" s="1540">
        <v>2024</v>
      </c>
      <c r="H194" s="1242"/>
      <c r="I194" s="1242"/>
      <c r="J194" s="1242"/>
      <c r="K194" s="1242"/>
      <c r="L194" s="1242"/>
      <c r="M194" s="1242"/>
      <c r="N194" s="1242"/>
      <c r="O194" s="1243"/>
      <c r="P194" s="1243"/>
      <c r="Q194" s="1243"/>
      <c r="R194" s="1243"/>
      <c r="S194" s="1243"/>
      <c r="T194" s="1244"/>
      <c r="U194" s="1245"/>
      <c r="V194" s="1245"/>
      <c r="W194" s="1245"/>
      <c r="X194" s="318"/>
    </row>
    <row r="195" spans="1:24" ht="35.25" customHeight="1">
      <c r="A195" s="502"/>
      <c r="B195" s="304"/>
      <c r="C195" s="626" t="s">
        <v>1365</v>
      </c>
      <c r="D195" s="1253" t="s">
        <v>130</v>
      </c>
      <c r="E195" s="1253">
        <v>8607160000</v>
      </c>
      <c r="F195" s="1253">
        <v>6852720000</v>
      </c>
      <c r="G195" s="1253">
        <v>7622670000</v>
      </c>
      <c r="H195" s="1246"/>
      <c r="I195" s="1234"/>
      <c r="J195" s="1234"/>
      <c r="K195" s="1234"/>
      <c r="L195" s="1234"/>
      <c r="M195" s="1234"/>
      <c r="N195" s="1234"/>
      <c r="O195" s="1014"/>
      <c r="P195" s="1014"/>
      <c r="Q195" s="1014"/>
      <c r="R195" s="1014"/>
      <c r="S195" s="1014"/>
      <c r="T195" s="1189"/>
      <c r="U195" s="403"/>
      <c r="V195" s="403"/>
      <c r="W195" s="403"/>
      <c r="X195" s="308"/>
    </row>
    <row r="196" spans="1:24" ht="35.25" customHeight="1">
      <c r="A196" s="502"/>
      <c r="B196" s="304"/>
      <c r="C196" s="190" t="s">
        <v>1366</v>
      </c>
      <c r="D196" s="1254" t="s">
        <v>130</v>
      </c>
      <c r="E196" s="1254">
        <v>8625000000</v>
      </c>
      <c r="F196" s="1254">
        <v>7348070000</v>
      </c>
      <c r="G196" s="1254">
        <v>8173000000</v>
      </c>
      <c r="H196" s="1246"/>
      <c r="I196" s="1234"/>
      <c r="J196" s="1234"/>
      <c r="K196" s="1234"/>
      <c r="L196" s="1234"/>
      <c r="M196" s="1234"/>
      <c r="N196" s="1234"/>
      <c r="O196" s="1014"/>
      <c r="P196" s="1014"/>
      <c r="Q196" s="1014"/>
      <c r="R196" s="1014"/>
      <c r="S196" s="1014"/>
      <c r="T196" s="1189"/>
      <c r="U196" s="403"/>
      <c r="V196" s="403"/>
      <c r="W196" s="403"/>
      <c r="X196" s="308"/>
    </row>
    <row r="197" spans="1:24" ht="35.25" customHeight="1">
      <c r="A197" s="502"/>
      <c r="B197" s="304"/>
      <c r="C197" s="190" t="s">
        <v>1364</v>
      </c>
      <c r="D197" s="1254" t="s">
        <v>130</v>
      </c>
      <c r="E197" s="1599">
        <v>0.99790000000000001</v>
      </c>
      <c r="F197" s="1599">
        <v>0.93259999999999998</v>
      </c>
      <c r="G197" s="1599">
        <v>0.93269999999999997</v>
      </c>
      <c r="H197" s="1246"/>
      <c r="I197" s="1234"/>
      <c r="J197" s="1234"/>
      <c r="K197" s="1234"/>
      <c r="L197" s="1234"/>
      <c r="M197" s="1234"/>
      <c r="N197" s="1234"/>
      <c r="O197" s="1014"/>
      <c r="P197" s="1014"/>
      <c r="Q197" s="1014"/>
      <c r="R197" s="1014"/>
      <c r="S197" s="1014"/>
      <c r="T197" s="1189"/>
      <c r="U197" s="403"/>
      <c r="V197" s="403"/>
      <c r="W197" s="403"/>
      <c r="X197" s="308"/>
    </row>
    <row r="198" spans="1:24" ht="16" customHeight="1">
      <c r="B198" s="304"/>
      <c r="C198" s="2264" t="s">
        <v>1367</v>
      </c>
      <c r="D198" s="2264"/>
      <c r="E198" s="2264"/>
      <c r="F198" s="2264"/>
      <c r="G198" s="1597"/>
      <c r="H198" s="1246"/>
      <c r="I198" s="1234"/>
      <c r="J198" s="1234"/>
      <c r="K198" s="1234"/>
      <c r="L198" s="1234"/>
      <c r="M198" s="1234"/>
      <c r="N198" s="1234"/>
      <c r="O198" s="1014"/>
      <c r="P198" s="1014"/>
      <c r="Q198" s="1014"/>
      <c r="R198" s="1014"/>
      <c r="S198" s="1014"/>
      <c r="T198" s="1189"/>
      <c r="U198" s="403"/>
      <c r="V198" s="403"/>
      <c r="W198" s="403"/>
      <c r="X198" s="308"/>
    </row>
    <row r="199" spans="1:24"/>
  </sheetData>
  <sheetProtection algorithmName="SHA-512" hashValue="Jiaz1xvYwudQfKJhzbg6JByELhGdXSbsSppmMbFXcB33EE4yZ4vcDmmzx+prEOl3AlhfyXYAMmQSdEotZqpjvQ==" saltValue="wEwwhcnyojmWUMLjuT/Nug==" spinCount="100000" sheet="1" objects="1" scenarios="1" formatRows="0"/>
  <mergeCells count="143">
    <mergeCell ref="D163:E163"/>
    <mergeCell ref="D164:E164"/>
    <mergeCell ref="F160:G160"/>
    <mergeCell ref="F161:G161"/>
    <mergeCell ref="F162:G162"/>
    <mergeCell ref="C178:G178"/>
    <mergeCell ref="C172:G172"/>
    <mergeCell ref="E127:F127"/>
    <mergeCell ref="C153:N153"/>
    <mergeCell ref="C167:E167"/>
    <mergeCell ref="C136:C138"/>
    <mergeCell ref="C139:C141"/>
    <mergeCell ref="E136:F136"/>
    <mergeCell ref="E139:F139"/>
    <mergeCell ref="C110:N110"/>
    <mergeCell ref="C121:K121"/>
    <mergeCell ref="D114:E114"/>
    <mergeCell ref="F114:G114"/>
    <mergeCell ref="H114:I114"/>
    <mergeCell ref="J114:K114"/>
    <mergeCell ref="C127:C129"/>
    <mergeCell ref="C159:H159"/>
    <mergeCell ref="C151:J151"/>
    <mergeCell ref="H147:J147"/>
    <mergeCell ref="G157:H157"/>
    <mergeCell ref="C148:C150"/>
    <mergeCell ref="C154:D154"/>
    <mergeCell ref="C156:D156"/>
    <mergeCell ref="C157:D157"/>
    <mergeCell ref="E154:F154"/>
    <mergeCell ref="G154:H154"/>
    <mergeCell ref="E156:F156"/>
    <mergeCell ref="E157:F157"/>
    <mergeCell ref="F117:G117"/>
    <mergeCell ref="H117:I117"/>
    <mergeCell ref="E133:F133"/>
    <mergeCell ref="E145:F145"/>
    <mergeCell ref="C133:C135"/>
    <mergeCell ref="F13:L13"/>
    <mergeCell ref="F14:L14"/>
    <mergeCell ref="F15:L15"/>
    <mergeCell ref="C15:C16"/>
    <mergeCell ref="M50:N50"/>
    <mergeCell ref="F163:G163"/>
    <mergeCell ref="D169:E169"/>
    <mergeCell ref="D168:E168"/>
    <mergeCell ref="C171:G171"/>
    <mergeCell ref="C27:J27"/>
    <mergeCell ref="D47:N47"/>
    <mergeCell ref="D29:K29"/>
    <mergeCell ref="L29:O29"/>
    <mergeCell ref="M69:N69"/>
    <mergeCell ref="M58:N58"/>
    <mergeCell ref="M59:N59"/>
    <mergeCell ref="D15:E16"/>
    <mergeCell ref="F16:L16"/>
    <mergeCell ref="G156:H156"/>
    <mergeCell ref="D165:E165"/>
    <mergeCell ref="F165:G165"/>
    <mergeCell ref="D160:E160"/>
    <mergeCell ref="D161:E161"/>
    <mergeCell ref="D162:E162"/>
    <mergeCell ref="M63:N63"/>
    <mergeCell ref="M64:N64"/>
    <mergeCell ref="C72:L72"/>
    <mergeCell ref="C81:N81"/>
    <mergeCell ref="D117:E117"/>
    <mergeCell ref="C3:T3"/>
    <mergeCell ref="C54:T54"/>
    <mergeCell ref="M56:N56"/>
    <mergeCell ref="C55:T55"/>
    <mergeCell ref="O47:T47"/>
    <mergeCell ref="M52:N52"/>
    <mergeCell ref="M49:N49"/>
    <mergeCell ref="M48:N48"/>
    <mergeCell ref="C6:K6"/>
    <mergeCell ref="C28:E28"/>
    <mergeCell ref="K19:K24"/>
    <mergeCell ref="C4:J4"/>
    <mergeCell ref="P29:T29"/>
    <mergeCell ref="F7:L7"/>
    <mergeCell ref="F8:L8"/>
    <mergeCell ref="F9:L9"/>
    <mergeCell ref="F10:L10"/>
    <mergeCell ref="F11:L11"/>
    <mergeCell ref="F12:L12"/>
    <mergeCell ref="C82:J82"/>
    <mergeCell ref="E155:H155"/>
    <mergeCell ref="C18:F18"/>
    <mergeCell ref="C79:J79"/>
    <mergeCell ref="C19:J19"/>
    <mergeCell ref="C25:J25"/>
    <mergeCell ref="C75:L75"/>
    <mergeCell ref="C73:J73"/>
    <mergeCell ref="K124:O125"/>
    <mergeCell ref="M60:N60"/>
    <mergeCell ref="M66:N66"/>
    <mergeCell ref="F112:G112"/>
    <mergeCell ref="H112:I112"/>
    <mergeCell ref="J112:K112"/>
    <mergeCell ref="J117:K117"/>
    <mergeCell ref="D119:E119"/>
    <mergeCell ref="C123:N123"/>
    <mergeCell ref="E125:G125"/>
    <mergeCell ref="H125:J125"/>
    <mergeCell ref="M61:N61"/>
    <mergeCell ref="M62:N62"/>
    <mergeCell ref="H143:J143"/>
    <mergeCell ref="H144:J144"/>
    <mergeCell ref="H145:J145"/>
    <mergeCell ref="C182:N182"/>
    <mergeCell ref="F164:G164"/>
    <mergeCell ref="C180:K180"/>
    <mergeCell ref="C181:H181"/>
    <mergeCell ref="C179:N179"/>
    <mergeCell ref="C46:T46"/>
    <mergeCell ref="M51:N51"/>
    <mergeCell ref="C130:C132"/>
    <mergeCell ref="E130:F130"/>
    <mergeCell ref="C111:K111"/>
    <mergeCell ref="D112:E112"/>
    <mergeCell ref="C124:J124"/>
    <mergeCell ref="C78:N78"/>
    <mergeCell ref="H119:I119"/>
    <mergeCell ref="J119:K119"/>
    <mergeCell ref="C145:C147"/>
    <mergeCell ref="H146:J146"/>
    <mergeCell ref="F119:G119"/>
    <mergeCell ref="C142:C144"/>
    <mergeCell ref="E142:F142"/>
    <mergeCell ref="C76:J76"/>
    <mergeCell ref="E148:F148"/>
    <mergeCell ref="C158:H158"/>
    <mergeCell ref="H142:J142"/>
    <mergeCell ref="C192:K192"/>
    <mergeCell ref="C193:G193"/>
    <mergeCell ref="C198:F198"/>
    <mergeCell ref="C183:K183"/>
    <mergeCell ref="C185:C186"/>
    <mergeCell ref="D185:G186"/>
    <mergeCell ref="D187:G187"/>
    <mergeCell ref="D188:G188"/>
    <mergeCell ref="D189:G189"/>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3C0F-8F35-41F7-9EA3-1F3C3539E5CD}">
  <sheetPr codeName="Planilha2"/>
  <dimension ref="A1:V24"/>
  <sheetViews>
    <sheetView showGridLines="0" topLeftCell="A6" zoomScale="88" zoomScaleNormal="60" workbookViewId="0">
      <selection activeCell="E6" sqref="E6:F6"/>
    </sheetView>
  </sheetViews>
  <sheetFormatPr defaultColWidth="0" defaultRowHeight="13.5" zeroHeight="1"/>
  <cols>
    <col min="1" max="1" width="46.54296875" style="1293" customWidth="1"/>
    <col min="2" max="2" width="6.54296875" style="235" customWidth="1"/>
    <col min="3" max="3" width="9.1796875" style="235" customWidth="1"/>
    <col min="4" max="5" width="36.54296875" style="235" customWidth="1"/>
    <col min="6" max="6" width="50.81640625" style="235" customWidth="1"/>
    <col min="7" max="9" width="36.54296875" style="235" customWidth="1"/>
    <col min="10" max="10" width="41.1796875" style="235" customWidth="1"/>
    <col min="11" max="11" width="9.1796875" style="235" customWidth="1"/>
    <col min="12" max="22" width="9.1796875" style="235" hidden="1" customWidth="1"/>
    <col min="23" max="16384" width="0" style="235" hidden="1"/>
  </cols>
  <sheetData>
    <row r="1" spans="1:10">
      <c r="A1" s="1575"/>
    </row>
    <row r="2" spans="1:10" ht="18.75" customHeight="1">
      <c r="A2" s="1575"/>
      <c r="D2" s="947"/>
    </row>
    <row r="3" spans="1:10" ht="18.75" customHeight="1">
      <c r="A3" s="1575"/>
      <c r="C3" s="1605" t="s">
        <v>0</v>
      </c>
      <c r="D3" s="1606"/>
      <c r="E3" s="1606"/>
      <c r="F3" s="1606"/>
      <c r="G3" s="1606"/>
      <c r="H3" s="1606"/>
      <c r="I3" s="1606"/>
      <c r="J3" s="1607"/>
    </row>
    <row r="4" spans="1:10" ht="27.75" customHeight="1">
      <c r="A4" s="1575"/>
      <c r="D4" s="474" t="s">
        <v>1</v>
      </c>
      <c r="E4" s="1600" t="s">
        <v>2</v>
      </c>
      <c r="F4" s="1601"/>
      <c r="G4" s="1600" t="s">
        <v>3</v>
      </c>
      <c r="H4" s="1602"/>
      <c r="I4" s="1601"/>
      <c r="J4" s="474" t="s">
        <v>4</v>
      </c>
    </row>
    <row r="5" spans="1:10" ht="114.75" customHeight="1">
      <c r="A5" s="1575"/>
      <c r="D5" s="190" t="s">
        <v>5</v>
      </c>
      <c r="E5" s="1603" t="s">
        <v>6</v>
      </c>
      <c r="F5" s="1604"/>
      <c r="G5" s="1604" t="s">
        <v>7</v>
      </c>
      <c r="H5" s="1604"/>
      <c r="I5" s="1604"/>
      <c r="J5" s="190" t="s">
        <v>8</v>
      </c>
    </row>
    <row r="6" spans="1:10" ht="85.5" customHeight="1">
      <c r="A6" s="1575"/>
      <c r="D6" s="190" t="s">
        <v>9</v>
      </c>
      <c r="E6" s="1603" t="s">
        <v>10</v>
      </c>
      <c r="F6" s="1604"/>
      <c r="G6" s="1604" t="s">
        <v>11</v>
      </c>
      <c r="H6" s="1604"/>
      <c r="I6" s="1604"/>
      <c r="J6" s="190" t="s">
        <v>12</v>
      </c>
    </row>
    <row r="7" spans="1:10" ht="100.5" customHeight="1">
      <c r="A7" s="1575"/>
      <c r="D7" s="190" t="s">
        <v>13</v>
      </c>
      <c r="E7" s="1603" t="s">
        <v>14</v>
      </c>
      <c r="F7" s="1604"/>
      <c r="G7" s="1604" t="s">
        <v>15</v>
      </c>
      <c r="H7" s="1604"/>
      <c r="I7" s="1604"/>
      <c r="J7" s="190" t="s">
        <v>16</v>
      </c>
    </row>
    <row r="8" spans="1:10" ht="120" customHeight="1">
      <c r="A8" s="1575"/>
      <c r="D8" s="190" t="s">
        <v>17</v>
      </c>
      <c r="E8" s="1603" t="s">
        <v>18</v>
      </c>
      <c r="F8" s="1604"/>
      <c r="G8" s="1604" t="s">
        <v>19</v>
      </c>
      <c r="H8" s="1604"/>
      <c r="I8" s="1604"/>
      <c r="J8" s="190" t="s">
        <v>20</v>
      </c>
    </row>
    <row r="9" spans="1:10" ht="87.75" customHeight="1">
      <c r="A9" s="1575"/>
      <c r="D9" s="190" t="s">
        <v>21</v>
      </c>
      <c r="E9" s="1603" t="s">
        <v>22</v>
      </c>
      <c r="F9" s="1604"/>
      <c r="G9" s="1604" t="s">
        <v>23</v>
      </c>
      <c r="H9" s="1604"/>
      <c r="I9" s="1604"/>
      <c r="J9" s="190" t="s">
        <v>24</v>
      </c>
    </row>
    <row r="10" spans="1:10" ht="112.5" customHeight="1">
      <c r="A10" s="1575"/>
      <c r="D10" s="190" t="s">
        <v>25</v>
      </c>
      <c r="E10" s="1603" t="s">
        <v>26</v>
      </c>
      <c r="F10" s="1604"/>
      <c r="G10" s="1604" t="s">
        <v>27</v>
      </c>
      <c r="H10" s="1604"/>
      <c r="I10" s="1604"/>
      <c r="J10" s="190" t="s">
        <v>8</v>
      </c>
    </row>
    <row r="11" spans="1:10" ht="103.5" customHeight="1">
      <c r="A11" s="1575"/>
      <c r="D11" s="190" t="s">
        <v>28</v>
      </c>
      <c r="E11" s="1603" t="s">
        <v>29</v>
      </c>
      <c r="F11" s="1604"/>
      <c r="G11" s="1604" t="s">
        <v>30</v>
      </c>
      <c r="H11" s="1604"/>
      <c r="I11" s="1604"/>
      <c r="J11" s="190" t="s">
        <v>31</v>
      </c>
    </row>
    <row r="12" spans="1:10" ht="101.25" customHeight="1">
      <c r="A12" s="1575"/>
      <c r="D12" s="190" t="s">
        <v>32</v>
      </c>
      <c r="E12" s="1603" t="s">
        <v>33</v>
      </c>
      <c r="F12" s="1604"/>
      <c r="G12" s="1604" t="s">
        <v>34</v>
      </c>
      <c r="H12" s="1604"/>
      <c r="I12" s="1604"/>
      <c r="J12" s="190" t="s">
        <v>31</v>
      </c>
    </row>
    <row r="13" spans="1:10" ht="134.25" customHeight="1">
      <c r="A13" s="1575"/>
      <c r="D13" s="190" t="s">
        <v>35</v>
      </c>
      <c r="E13" s="1603" t="s">
        <v>36</v>
      </c>
      <c r="F13" s="1604"/>
      <c r="G13" s="1604" t="s">
        <v>37</v>
      </c>
      <c r="H13" s="1604"/>
      <c r="I13" s="1604"/>
      <c r="J13" s="190" t="s">
        <v>38</v>
      </c>
    </row>
    <row r="14" spans="1:10" ht="86.25" customHeight="1">
      <c r="A14" s="1575"/>
      <c r="D14" s="190" t="s">
        <v>39</v>
      </c>
      <c r="E14" s="1603" t="s">
        <v>40</v>
      </c>
      <c r="F14" s="1604"/>
      <c r="G14" s="1604" t="s">
        <v>41</v>
      </c>
      <c r="H14" s="1604"/>
      <c r="I14" s="1604"/>
      <c r="J14" s="190" t="s">
        <v>42</v>
      </c>
    </row>
    <row r="15" spans="1:10" ht="108.75" customHeight="1">
      <c r="A15" s="1575"/>
      <c r="D15" s="190" t="s">
        <v>43</v>
      </c>
      <c r="E15" s="1603" t="s">
        <v>44</v>
      </c>
      <c r="F15" s="1604"/>
      <c r="G15" s="1604" t="s">
        <v>45</v>
      </c>
      <c r="H15" s="1604"/>
      <c r="I15" s="1604"/>
      <c r="J15" s="190" t="s">
        <v>46</v>
      </c>
    </row>
    <row r="16" spans="1:10" ht="32.5" customHeight="1">
      <c r="A16" s="1575"/>
      <c r="D16" s="1608" t="s">
        <v>47</v>
      </c>
      <c r="E16" s="1609"/>
      <c r="F16" s="1609"/>
      <c r="G16" s="1609"/>
      <c r="H16" s="1609"/>
      <c r="I16" s="1609"/>
      <c r="J16" s="1609"/>
    </row>
    <row r="17" spans="1:10">
      <c r="A17" s="1575"/>
      <c r="D17" s="324"/>
      <c r="E17" s="324"/>
      <c r="F17" s="324"/>
      <c r="G17" s="324"/>
      <c r="H17" s="324"/>
      <c r="I17" s="324"/>
      <c r="J17" s="324"/>
    </row>
    <row r="18" spans="1:10" ht="15.5">
      <c r="A18" s="1575"/>
      <c r="C18" s="1605" t="s">
        <v>1400</v>
      </c>
      <c r="D18" s="1606"/>
      <c r="E18" s="1606"/>
      <c r="F18" s="1606"/>
      <c r="G18" s="1606"/>
      <c r="H18" s="1606"/>
      <c r="I18" s="1606"/>
      <c r="J18" s="1607"/>
    </row>
    <row r="19" spans="1:10" ht="15">
      <c r="A19" s="1575"/>
      <c r="D19" s="474" t="s">
        <v>1</v>
      </c>
      <c r="E19" s="1611" t="s">
        <v>1401</v>
      </c>
      <c r="F19" s="1612"/>
      <c r="G19" s="1611" t="s">
        <v>1405</v>
      </c>
      <c r="H19" s="1613"/>
      <c r="I19" s="324"/>
      <c r="J19" s="324"/>
    </row>
    <row r="20" spans="1:10" ht="251.15" customHeight="1">
      <c r="A20" s="1575"/>
      <c r="D20" s="698" t="s">
        <v>1402</v>
      </c>
      <c r="E20" s="1610" t="s">
        <v>1408</v>
      </c>
      <c r="F20" s="1610"/>
      <c r="G20" s="1614"/>
      <c r="H20" s="1614"/>
      <c r="I20" s="324"/>
      <c r="J20" s="324"/>
    </row>
    <row r="21" spans="1:10" ht="310" customHeight="1">
      <c r="A21" s="1575"/>
      <c r="D21" s="698" t="s">
        <v>1403</v>
      </c>
      <c r="E21" s="1610" t="s">
        <v>1406</v>
      </c>
      <c r="F21" s="1610"/>
      <c r="G21" s="1610" t="s">
        <v>1409</v>
      </c>
      <c r="H21" s="1610"/>
      <c r="I21" s="324"/>
      <c r="J21" s="324"/>
    </row>
    <row r="22" spans="1:10" ht="260.5" customHeight="1">
      <c r="A22" s="1575"/>
      <c r="D22" s="698" t="s">
        <v>1404</v>
      </c>
      <c r="E22" s="1610" t="s">
        <v>1407</v>
      </c>
      <c r="F22" s="1610"/>
      <c r="G22" s="1610" t="s">
        <v>1410</v>
      </c>
      <c r="H22" s="1610"/>
      <c r="I22" s="324"/>
      <c r="J22" s="324"/>
    </row>
    <row r="23" spans="1:10">
      <c r="A23" s="1575"/>
      <c r="D23" s="324"/>
      <c r="E23" s="324"/>
      <c r="F23" s="324"/>
      <c r="G23" s="324"/>
      <c r="H23" s="324"/>
      <c r="I23" s="324"/>
      <c r="J23" s="324"/>
    </row>
    <row r="24" spans="1:10">
      <c r="A24" s="1575"/>
    </row>
  </sheetData>
  <sheetProtection formatRows="0"/>
  <mergeCells count="35">
    <mergeCell ref="E21:F21"/>
    <mergeCell ref="G21:H21"/>
    <mergeCell ref="E22:F22"/>
    <mergeCell ref="G22:H22"/>
    <mergeCell ref="C18:J18"/>
    <mergeCell ref="E19:F19"/>
    <mergeCell ref="G19:H19"/>
    <mergeCell ref="E20:F20"/>
    <mergeCell ref="G20:H20"/>
    <mergeCell ref="D16:J16"/>
    <mergeCell ref="E12:F12"/>
    <mergeCell ref="G12:I12"/>
    <mergeCell ref="E13:F13"/>
    <mergeCell ref="G13:I13"/>
    <mergeCell ref="E14:F14"/>
    <mergeCell ref="G14:I14"/>
    <mergeCell ref="E15:F15"/>
    <mergeCell ref="G15:I15"/>
    <mergeCell ref="E6:F6"/>
    <mergeCell ref="G6:I6"/>
    <mergeCell ref="E7:F7"/>
    <mergeCell ref="G7:I7"/>
    <mergeCell ref="E8:F8"/>
    <mergeCell ref="G8:I8"/>
    <mergeCell ref="E9:F9"/>
    <mergeCell ref="G9:I9"/>
    <mergeCell ref="E10:F10"/>
    <mergeCell ref="G10:I10"/>
    <mergeCell ref="E11:F11"/>
    <mergeCell ref="G11:I11"/>
    <mergeCell ref="E4:F4"/>
    <mergeCell ref="G4:I4"/>
    <mergeCell ref="E5:F5"/>
    <mergeCell ref="C3:J3"/>
    <mergeCell ref="G5:I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5AD7C-BB2E-4CB0-8E4B-E7E82784FAA0}">
  <sheetPr codeName="Planilha3"/>
  <dimension ref="A1:BK373"/>
  <sheetViews>
    <sheetView showGridLines="0" topLeftCell="A342" zoomScale="60" zoomScaleNormal="60" workbookViewId="0">
      <selection activeCell="D213" sqref="D213:K215"/>
    </sheetView>
  </sheetViews>
  <sheetFormatPr defaultColWidth="0" defaultRowHeight="14.5" zeroHeight="1"/>
  <cols>
    <col min="1" max="1" width="46.54296875" style="233" customWidth="1"/>
    <col min="2" max="2" width="5.54296875" style="918" customWidth="1"/>
    <col min="3" max="3" width="60.54296875" style="236" customWidth="1"/>
    <col min="4" max="12" width="33.453125" style="236" customWidth="1"/>
    <col min="13" max="14" width="33.26953125" style="236" customWidth="1"/>
    <col min="15" max="15" width="16.26953125" style="236" bestFit="1" customWidth="1"/>
    <col min="16" max="16" width="10.453125" style="236" bestFit="1" customWidth="1"/>
    <col min="17" max="17" width="8.1796875" style="236" bestFit="1" customWidth="1"/>
    <col min="18" max="18" width="14.453125" style="236" bestFit="1" customWidth="1"/>
    <col min="19" max="19" width="9.7265625" style="236" bestFit="1" customWidth="1"/>
    <col min="20" max="20" width="10.54296875" style="236" customWidth="1"/>
    <col min="21" max="22" width="36.54296875" style="236" hidden="1" customWidth="1"/>
    <col min="23" max="23" width="18.1796875" style="236" hidden="1" customWidth="1"/>
    <col min="24" max="24" width="0" style="233" hidden="1" customWidth="1"/>
    <col min="25" max="16384" width="0" style="233" hidden="1"/>
  </cols>
  <sheetData>
    <row r="1" spans="1:33" ht="16">
      <c r="A1" s="502"/>
      <c r="B1" s="1255"/>
      <c r="C1" s="307"/>
      <c r="D1" s="307"/>
      <c r="E1" s="307"/>
      <c r="F1" s="307"/>
      <c r="G1" s="307"/>
      <c r="H1" s="307"/>
      <c r="I1" s="307"/>
      <c r="J1" s="307"/>
      <c r="K1" s="307"/>
      <c r="L1" s="307"/>
      <c r="M1" s="307"/>
      <c r="N1" s="307"/>
      <c r="O1" s="307"/>
      <c r="P1" s="307"/>
      <c r="Q1" s="307"/>
      <c r="R1" s="307"/>
      <c r="S1" s="307"/>
      <c r="T1" s="307"/>
      <c r="U1" s="307"/>
      <c r="V1" s="307"/>
      <c r="W1" s="307"/>
      <c r="AF1" s="308"/>
    </row>
    <row r="2" spans="1:33" ht="27.75" customHeight="1">
      <c r="A2" s="502"/>
      <c r="B2" s="1255"/>
      <c r="C2" s="906"/>
      <c r="D2" s="307"/>
      <c r="E2" s="307"/>
      <c r="F2" s="307"/>
      <c r="G2" s="307"/>
      <c r="H2" s="307"/>
      <c r="I2" s="307"/>
      <c r="J2" s="307"/>
      <c r="K2" s="307"/>
      <c r="L2" s="307"/>
      <c r="M2" s="307"/>
      <c r="N2" s="307"/>
      <c r="O2" s="307"/>
      <c r="P2" s="307"/>
      <c r="Q2" s="307"/>
      <c r="R2" s="307"/>
      <c r="S2" s="307"/>
      <c r="T2" s="307"/>
      <c r="U2" s="307"/>
      <c r="V2" s="307"/>
      <c r="W2" s="307"/>
      <c r="AF2" s="907"/>
      <c r="AG2" s="403"/>
    </row>
    <row r="3" spans="1:33" s="291" customFormat="1" ht="34.5" customHeight="1">
      <c r="A3" s="497"/>
      <c r="B3" s="1256"/>
      <c r="C3" s="1655" t="s">
        <v>48</v>
      </c>
      <c r="D3" s="1656"/>
      <c r="E3" s="1656"/>
      <c r="F3" s="1656"/>
      <c r="G3" s="1656"/>
      <c r="H3" s="1656"/>
      <c r="I3" s="1656"/>
      <c r="J3" s="1656"/>
      <c r="K3" s="1657"/>
      <c r="L3" s="313"/>
      <c r="M3" s="313"/>
      <c r="N3" s="313"/>
      <c r="O3" s="313"/>
      <c r="P3" s="313"/>
      <c r="Q3" s="313"/>
      <c r="R3" s="313"/>
      <c r="S3" s="313"/>
      <c r="W3" s="292"/>
      <c r="Y3" s="947"/>
      <c r="Z3" s="947"/>
      <c r="AA3" s="947"/>
      <c r="AB3" s="947"/>
      <c r="AC3" s="947"/>
    </row>
    <row r="4" spans="1:33" ht="15" customHeight="1">
      <c r="A4" s="488"/>
      <c r="B4" s="1257"/>
      <c r="C4" s="1632" t="s">
        <v>49</v>
      </c>
      <c r="D4" s="1632"/>
      <c r="E4" s="1632"/>
      <c r="F4" s="1632"/>
      <c r="G4" s="1632"/>
      <c r="H4" s="1632"/>
      <c r="I4" s="1632"/>
      <c r="J4" s="1632"/>
      <c r="K4" s="1632"/>
      <c r="L4" s="1632"/>
      <c r="M4" s="1632"/>
      <c r="N4" s="1632"/>
      <c r="O4" s="1632"/>
      <c r="P4" s="1632"/>
      <c r="Q4" s="1632"/>
      <c r="R4" s="1632"/>
      <c r="S4" s="1632"/>
      <c r="T4" s="909"/>
      <c r="U4" s="910"/>
      <c r="V4" s="910"/>
      <c r="W4" s="307"/>
      <c r="X4" s="234"/>
      <c r="Y4" s="235"/>
      <c r="Z4" s="235"/>
      <c r="AA4" s="235"/>
      <c r="AB4" s="235"/>
      <c r="AC4" s="235"/>
    </row>
    <row r="5" spans="1:33" ht="15" customHeight="1">
      <c r="A5" s="488"/>
      <c r="B5" s="1257"/>
      <c r="C5" s="629" t="s">
        <v>50</v>
      </c>
      <c r="D5" s="1640">
        <v>2021</v>
      </c>
      <c r="E5" s="1640"/>
      <c r="F5" s="1640"/>
      <c r="G5" s="1640">
        <v>2022</v>
      </c>
      <c r="H5" s="1640"/>
      <c r="I5" s="1640"/>
      <c r="J5" s="1640">
        <v>2023</v>
      </c>
      <c r="K5" s="1640"/>
      <c r="L5" s="1640"/>
      <c r="M5" s="1640"/>
      <c r="N5" s="1640"/>
      <c r="O5" s="1640">
        <v>2024</v>
      </c>
      <c r="P5" s="1640"/>
      <c r="Q5" s="1640"/>
      <c r="R5" s="1640"/>
      <c r="S5" s="1640"/>
      <c r="T5" s="909"/>
      <c r="U5" s="910"/>
      <c r="V5" s="910"/>
      <c r="W5" s="307"/>
      <c r="X5" s="234"/>
      <c r="Y5" s="235"/>
      <c r="Z5" s="235"/>
      <c r="AA5" s="235"/>
      <c r="AB5" s="235"/>
      <c r="AC5" s="235"/>
    </row>
    <row r="6" spans="1:33" ht="15" customHeight="1">
      <c r="A6" s="488"/>
      <c r="B6" s="1257"/>
      <c r="C6" s="629"/>
      <c r="D6" s="629" t="s">
        <v>51</v>
      </c>
      <c r="E6" s="629" t="s">
        <v>52</v>
      </c>
      <c r="F6" s="629" t="s">
        <v>53</v>
      </c>
      <c r="G6" s="629" t="s">
        <v>51</v>
      </c>
      <c r="H6" s="629" t="s">
        <v>52</v>
      </c>
      <c r="I6" s="629" t="s">
        <v>53</v>
      </c>
      <c r="J6" s="629" t="s">
        <v>51</v>
      </c>
      <c r="K6" s="629" t="s">
        <v>52</v>
      </c>
      <c r="L6" s="629" t="s">
        <v>54</v>
      </c>
      <c r="M6" s="629" t="s">
        <v>55</v>
      </c>
      <c r="N6" s="629" t="s">
        <v>53</v>
      </c>
      <c r="O6" s="629" t="s">
        <v>51</v>
      </c>
      <c r="P6" s="629" t="s">
        <v>52</v>
      </c>
      <c r="Q6" s="629" t="s">
        <v>54</v>
      </c>
      <c r="R6" s="629" t="s">
        <v>55</v>
      </c>
      <c r="S6" s="629" t="s">
        <v>53</v>
      </c>
      <c r="T6" s="909"/>
      <c r="U6" s="910"/>
      <c r="V6" s="910"/>
      <c r="W6" s="307"/>
      <c r="X6" s="234"/>
      <c r="Y6" s="235"/>
      <c r="Z6" s="235"/>
      <c r="AA6" s="235"/>
      <c r="AB6" s="235"/>
      <c r="AC6" s="235"/>
    </row>
    <row r="7" spans="1:33" ht="15" customHeight="1">
      <c r="A7" s="488"/>
      <c r="B7" s="1257"/>
      <c r="C7" s="626" t="s">
        <v>56</v>
      </c>
      <c r="D7" s="911">
        <v>5007</v>
      </c>
      <c r="E7" s="857">
        <v>804</v>
      </c>
      <c r="F7" s="911">
        <v>5811</v>
      </c>
      <c r="G7" s="911">
        <v>5533</v>
      </c>
      <c r="H7" s="912">
        <v>1106</v>
      </c>
      <c r="I7" s="911">
        <v>6639</v>
      </c>
      <c r="J7" s="911">
        <v>4628</v>
      </c>
      <c r="K7" s="911">
        <v>1151</v>
      </c>
      <c r="L7" s="911">
        <v>41</v>
      </c>
      <c r="M7" s="911">
        <v>1014</v>
      </c>
      <c r="N7" s="911">
        <v>6834</v>
      </c>
      <c r="O7" s="913">
        <v>4844</v>
      </c>
      <c r="P7" s="913">
        <v>1319</v>
      </c>
      <c r="Q7" s="658">
        <v>81</v>
      </c>
      <c r="R7" s="913">
        <v>1018</v>
      </c>
      <c r="S7" s="913">
        <v>7262</v>
      </c>
      <c r="T7" s="332"/>
      <c r="U7" s="914"/>
      <c r="V7" s="914"/>
      <c r="W7" s="307"/>
      <c r="X7" s="234"/>
      <c r="Y7" s="235"/>
      <c r="Z7" s="235"/>
      <c r="AA7" s="235"/>
      <c r="AB7" s="235"/>
      <c r="AC7" s="235"/>
    </row>
    <row r="8" spans="1:33" ht="15" customHeight="1">
      <c r="A8" s="488"/>
      <c r="B8" s="1257"/>
      <c r="C8" s="190" t="s">
        <v>57</v>
      </c>
      <c r="D8" s="912">
        <v>4928</v>
      </c>
      <c r="E8" s="858">
        <v>754</v>
      </c>
      <c r="F8" s="912">
        <v>5682</v>
      </c>
      <c r="G8" s="912">
        <v>5493</v>
      </c>
      <c r="H8" s="912">
        <v>1069</v>
      </c>
      <c r="I8" s="912">
        <v>6562</v>
      </c>
      <c r="J8" s="912">
        <v>4626</v>
      </c>
      <c r="K8" s="912">
        <v>1146</v>
      </c>
      <c r="L8" s="912">
        <v>40</v>
      </c>
      <c r="M8" s="912">
        <v>1013</v>
      </c>
      <c r="N8" s="912">
        <v>6825</v>
      </c>
      <c r="O8" s="915">
        <v>4844</v>
      </c>
      <c r="P8" s="915">
        <v>1319</v>
      </c>
      <c r="Q8" s="185">
        <v>81</v>
      </c>
      <c r="R8" s="915">
        <v>1018</v>
      </c>
      <c r="S8" s="915">
        <v>7262</v>
      </c>
      <c r="T8" s="332"/>
      <c r="U8" s="914"/>
      <c r="V8" s="914"/>
      <c r="W8" s="307"/>
      <c r="X8" s="234"/>
      <c r="Y8" s="235"/>
      <c r="Z8" s="235"/>
      <c r="AA8" s="235"/>
      <c r="AB8" s="235"/>
      <c r="AC8" s="235"/>
    </row>
    <row r="9" spans="1:33" ht="15" customHeight="1">
      <c r="A9" s="488"/>
      <c r="B9" s="1257"/>
      <c r="C9" s="626" t="s">
        <v>58</v>
      </c>
      <c r="D9" s="857">
        <v>79</v>
      </c>
      <c r="E9" s="857">
        <v>50</v>
      </c>
      <c r="F9" s="857">
        <v>129</v>
      </c>
      <c r="G9" s="857">
        <v>40</v>
      </c>
      <c r="H9" s="858">
        <v>37</v>
      </c>
      <c r="I9" s="857">
        <v>77</v>
      </c>
      <c r="J9" s="911">
        <v>2</v>
      </c>
      <c r="K9" s="911">
        <v>5</v>
      </c>
      <c r="L9" s="911">
        <v>1</v>
      </c>
      <c r="M9" s="911">
        <v>1</v>
      </c>
      <c r="N9" s="911">
        <v>9</v>
      </c>
      <c r="O9" s="185">
        <v>62</v>
      </c>
      <c r="P9" s="185">
        <v>54</v>
      </c>
      <c r="Q9" s="185">
        <v>2</v>
      </c>
      <c r="R9" s="185">
        <v>1</v>
      </c>
      <c r="S9" s="185">
        <v>119</v>
      </c>
      <c r="T9" s="332"/>
      <c r="U9" s="914"/>
      <c r="V9" s="914"/>
      <c r="W9" s="307"/>
      <c r="X9" s="234"/>
      <c r="Y9" s="235"/>
      <c r="Z9" s="235"/>
      <c r="AA9" s="235"/>
      <c r="AB9" s="235"/>
      <c r="AC9" s="235"/>
    </row>
    <row r="10" spans="1:33" ht="15" customHeight="1">
      <c r="A10" s="488"/>
      <c r="B10" s="1257"/>
      <c r="C10" s="190" t="s">
        <v>59</v>
      </c>
      <c r="D10" s="912">
        <v>5007</v>
      </c>
      <c r="E10" s="858">
        <v>804</v>
      </c>
      <c r="F10" s="912">
        <v>5811</v>
      </c>
      <c r="G10" s="912">
        <v>5533</v>
      </c>
      <c r="H10" s="858">
        <v>1106</v>
      </c>
      <c r="I10" s="912">
        <v>6639</v>
      </c>
      <c r="J10" s="912">
        <v>4628</v>
      </c>
      <c r="K10" s="912">
        <v>1151</v>
      </c>
      <c r="L10" s="912">
        <v>41</v>
      </c>
      <c r="M10" s="912">
        <v>1014</v>
      </c>
      <c r="N10" s="912">
        <v>6834</v>
      </c>
      <c r="O10" s="915">
        <v>4844</v>
      </c>
      <c r="P10" s="915">
        <v>1319</v>
      </c>
      <c r="Q10" s="185">
        <v>81</v>
      </c>
      <c r="R10" s="915">
        <v>1018</v>
      </c>
      <c r="S10" s="915">
        <v>7262</v>
      </c>
      <c r="T10" s="332"/>
      <c r="U10" s="914"/>
      <c r="V10" s="914"/>
      <c r="W10" s="307"/>
      <c r="X10" s="234"/>
      <c r="Y10" s="235"/>
      <c r="Z10" s="235"/>
      <c r="AA10" s="235"/>
      <c r="AB10" s="235"/>
      <c r="AC10" s="235"/>
    </row>
    <row r="11" spans="1:33" ht="17.25" customHeight="1">
      <c r="A11" s="488"/>
      <c r="B11" s="1257"/>
      <c r="C11" s="698" t="s">
        <v>60</v>
      </c>
      <c r="D11" s="916" t="s">
        <v>61</v>
      </c>
      <c r="E11" s="916" t="s">
        <v>61</v>
      </c>
      <c r="F11" s="916" t="s">
        <v>61</v>
      </c>
      <c r="G11" s="916" t="s">
        <v>61</v>
      </c>
      <c r="H11" s="858" t="s">
        <v>61</v>
      </c>
      <c r="I11" s="916" t="s">
        <v>61</v>
      </c>
      <c r="J11" s="917">
        <v>4494</v>
      </c>
      <c r="K11" s="917">
        <v>1089</v>
      </c>
      <c r="L11" s="917">
        <v>38</v>
      </c>
      <c r="M11" s="917">
        <v>975</v>
      </c>
      <c r="N11" s="917">
        <v>6596</v>
      </c>
      <c r="O11" s="915">
        <v>4339</v>
      </c>
      <c r="P11" s="915">
        <v>1148</v>
      </c>
      <c r="Q11" s="185">
        <v>77</v>
      </c>
      <c r="R11" s="185">
        <v>911</v>
      </c>
      <c r="S11" s="915">
        <v>6475</v>
      </c>
      <c r="T11" s="332"/>
      <c r="U11" s="914"/>
      <c r="V11" s="914"/>
      <c r="W11" s="307"/>
      <c r="X11" s="234"/>
      <c r="Y11" s="235"/>
      <c r="Z11" s="235"/>
      <c r="AA11" s="235"/>
      <c r="AB11" s="235"/>
      <c r="AC11" s="235"/>
    </row>
    <row r="12" spans="1:33" ht="55.5" customHeight="1">
      <c r="A12" s="488"/>
      <c r="B12" s="1257"/>
      <c r="C12" s="1642" t="s">
        <v>62</v>
      </c>
      <c r="D12" s="1643"/>
      <c r="E12" s="1643"/>
      <c r="F12" s="1643"/>
      <c r="G12" s="1643"/>
      <c r="H12" s="1643"/>
      <c r="I12" s="1643"/>
      <c r="J12" s="1643"/>
      <c r="K12" s="1643"/>
      <c r="L12" s="1643"/>
      <c r="M12" s="1643"/>
      <c r="N12" s="910"/>
      <c r="O12" s="910"/>
      <c r="P12" s="910"/>
      <c r="Q12" s="914"/>
      <c r="R12" s="914"/>
      <c r="S12" s="914"/>
      <c r="T12" s="910"/>
      <c r="U12" s="910"/>
      <c r="V12" s="910"/>
      <c r="W12" s="307"/>
      <c r="X12" s="234"/>
      <c r="Y12" s="235"/>
      <c r="Z12" s="235"/>
      <c r="AA12" s="235"/>
      <c r="AB12" s="235"/>
      <c r="AC12" s="235"/>
    </row>
    <row r="13" spans="1:33" ht="22.5" customHeight="1">
      <c r="A13" s="488"/>
      <c r="B13" s="1257"/>
      <c r="C13" s="919"/>
      <c r="D13" s="920"/>
      <c r="E13" s="920"/>
      <c r="F13" s="920"/>
      <c r="G13" s="920"/>
      <c r="H13" s="920"/>
      <c r="I13" s="920"/>
      <c r="J13" s="443"/>
      <c r="K13" s="692"/>
      <c r="L13" s="692"/>
      <c r="M13" s="692"/>
      <c r="N13" s="914"/>
      <c r="O13" s="914"/>
      <c r="P13" s="914"/>
      <c r="Q13" s="914"/>
      <c r="R13" s="914"/>
      <c r="S13" s="914"/>
      <c r="T13" s="914"/>
      <c r="U13" s="914"/>
      <c r="V13" s="914"/>
      <c r="W13" s="307"/>
      <c r="X13" s="234"/>
      <c r="Y13" s="235"/>
      <c r="Z13" s="235"/>
      <c r="AA13" s="235"/>
      <c r="AB13" s="235"/>
      <c r="AC13" s="235"/>
    </row>
    <row r="14" spans="1:33" ht="24" customHeight="1">
      <c r="A14" s="488"/>
      <c r="B14" s="1257"/>
      <c r="C14" s="1634" t="s">
        <v>63</v>
      </c>
      <c r="D14" s="1634"/>
      <c r="E14" s="1634"/>
      <c r="F14" s="1634"/>
      <c r="G14" s="1634"/>
      <c r="H14" s="1634"/>
      <c r="I14" s="921"/>
      <c r="J14" s="1641"/>
      <c r="K14" s="307"/>
      <c r="L14" s="307"/>
      <c r="M14" s="307"/>
      <c r="N14" s="307"/>
      <c r="O14" s="307"/>
      <c r="P14" s="307"/>
      <c r="Q14" s="307"/>
      <c r="R14" s="307"/>
      <c r="S14" s="307"/>
      <c r="T14" s="307"/>
      <c r="U14" s="307"/>
      <c r="V14" s="307"/>
      <c r="W14" s="307"/>
      <c r="X14" s="234"/>
      <c r="Y14" s="235"/>
      <c r="Z14" s="235"/>
      <c r="AA14" s="235"/>
      <c r="AB14" s="235"/>
      <c r="AC14" s="235"/>
    </row>
    <row r="15" spans="1:33" ht="19.5" customHeight="1">
      <c r="A15" s="488"/>
      <c r="B15" s="1257"/>
      <c r="C15" s="477" t="s">
        <v>64</v>
      </c>
      <c r="D15" s="477" t="s">
        <v>65</v>
      </c>
      <c r="E15" s="516">
        <v>2021</v>
      </c>
      <c r="F15" s="516">
        <v>2022</v>
      </c>
      <c r="G15" s="516">
        <v>2023</v>
      </c>
      <c r="H15" s="516">
        <v>2024</v>
      </c>
      <c r="I15" s="238"/>
      <c r="J15" s="1641"/>
      <c r="K15" s="307"/>
      <c r="L15" s="307"/>
      <c r="M15" s="307"/>
      <c r="N15" s="307"/>
      <c r="O15" s="307"/>
      <c r="P15" s="307"/>
      <c r="Q15" s="307"/>
      <c r="R15" s="307"/>
      <c r="S15" s="307"/>
      <c r="T15" s="307"/>
      <c r="U15" s="307"/>
      <c r="V15" s="307"/>
      <c r="W15" s="307"/>
      <c r="X15" s="234"/>
      <c r="Y15" s="235"/>
      <c r="Z15" s="235"/>
      <c r="AA15" s="235"/>
      <c r="AB15" s="235"/>
      <c r="AC15" s="235"/>
    </row>
    <row r="16" spans="1:33" ht="15">
      <c r="A16" s="488"/>
      <c r="B16" s="1257"/>
      <c r="C16" s="1644" t="s">
        <v>66</v>
      </c>
      <c r="D16" s="643" t="s">
        <v>67</v>
      </c>
      <c r="E16" s="585">
        <v>524</v>
      </c>
      <c r="F16" s="585">
        <v>562</v>
      </c>
      <c r="G16" s="585">
        <v>582</v>
      </c>
      <c r="H16" s="585">
        <v>621</v>
      </c>
      <c r="I16" s="230"/>
      <c r="J16" s="1641"/>
      <c r="K16" s="307"/>
      <c r="L16" s="307"/>
      <c r="M16" s="307"/>
      <c r="N16" s="307"/>
      <c r="O16" s="307"/>
      <c r="P16" s="307"/>
      <c r="Q16" s="307"/>
      <c r="R16" s="307"/>
      <c r="S16" s="307"/>
      <c r="T16" s="307"/>
      <c r="U16" s="307"/>
      <c r="V16" s="307"/>
      <c r="W16" s="307"/>
      <c r="X16" s="234"/>
      <c r="Y16" s="235"/>
      <c r="Z16" s="235"/>
      <c r="AA16" s="235"/>
      <c r="AB16" s="235"/>
      <c r="AC16" s="235"/>
    </row>
    <row r="17" spans="1:29" ht="15">
      <c r="A17" s="488"/>
      <c r="B17" s="1257"/>
      <c r="C17" s="1645"/>
      <c r="D17" s="205" t="s">
        <v>68</v>
      </c>
      <c r="E17" s="579">
        <v>185</v>
      </c>
      <c r="F17" s="579">
        <v>112</v>
      </c>
      <c r="G17" s="579">
        <v>169</v>
      </c>
      <c r="H17" s="579">
        <v>227</v>
      </c>
      <c r="I17" s="230"/>
      <c r="J17" s="1641"/>
      <c r="K17" s="307"/>
      <c r="L17" s="307"/>
      <c r="M17" s="307"/>
      <c r="N17" s="307"/>
      <c r="O17" s="307"/>
      <c r="P17" s="307"/>
      <c r="Q17" s="307"/>
      <c r="R17" s="307"/>
      <c r="S17" s="307"/>
      <c r="T17" s="307"/>
      <c r="U17" s="307"/>
      <c r="V17" s="307"/>
      <c r="W17" s="307"/>
      <c r="X17" s="234"/>
      <c r="Y17" s="235"/>
      <c r="Z17" s="235"/>
      <c r="AA17" s="235"/>
      <c r="AB17" s="235"/>
      <c r="AC17" s="235"/>
    </row>
    <row r="18" spans="1:29" ht="15">
      <c r="A18" s="488"/>
      <c r="B18" s="1257"/>
      <c r="C18" s="1645"/>
      <c r="D18" s="644" t="s">
        <v>69</v>
      </c>
      <c r="E18" s="583">
        <v>5083</v>
      </c>
      <c r="F18" s="583">
        <v>5946</v>
      </c>
      <c r="G18" s="583">
        <v>6064</v>
      </c>
      <c r="H18" s="583">
        <v>6392</v>
      </c>
      <c r="I18" s="230"/>
      <c r="J18" s="1641"/>
      <c r="K18" s="307"/>
      <c r="L18" s="307"/>
      <c r="M18" s="307"/>
      <c r="N18" s="307"/>
      <c r="O18" s="307"/>
      <c r="P18" s="307"/>
      <c r="Q18" s="307"/>
      <c r="R18" s="307"/>
      <c r="S18" s="307"/>
      <c r="T18" s="307"/>
      <c r="U18" s="307"/>
      <c r="V18" s="307"/>
      <c r="W18" s="307"/>
      <c r="X18" s="234"/>
      <c r="Y18" s="235"/>
      <c r="Z18" s="235"/>
      <c r="AA18" s="235"/>
      <c r="AB18" s="235"/>
      <c r="AC18" s="235"/>
    </row>
    <row r="19" spans="1:29" ht="15">
      <c r="A19" s="488"/>
      <c r="B19" s="1257"/>
      <c r="C19" s="1645"/>
      <c r="D19" s="205" t="s">
        <v>70</v>
      </c>
      <c r="E19" s="579">
        <v>19</v>
      </c>
      <c r="F19" s="579">
        <v>19</v>
      </c>
      <c r="G19" s="579">
        <v>19</v>
      </c>
      <c r="H19" s="579">
        <v>22</v>
      </c>
      <c r="I19" s="230"/>
      <c r="J19" s="1641"/>
      <c r="K19" s="307"/>
      <c r="L19" s="307"/>
      <c r="M19" s="307"/>
      <c r="N19" s="307"/>
      <c r="O19" s="307"/>
      <c r="P19" s="307"/>
      <c r="Q19" s="307"/>
      <c r="R19" s="307"/>
      <c r="S19" s="307"/>
      <c r="T19" s="307"/>
      <c r="U19" s="307"/>
      <c r="V19" s="307"/>
      <c r="W19" s="307"/>
      <c r="X19" s="234"/>
      <c r="Y19" s="235"/>
      <c r="Z19" s="235"/>
      <c r="AA19" s="235"/>
      <c r="AB19" s="235"/>
      <c r="AC19" s="235"/>
    </row>
    <row r="20" spans="1:29" ht="15">
      <c r="A20" s="488"/>
      <c r="B20" s="1257"/>
      <c r="C20" s="1646"/>
      <c r="D20" s="922" t="s">
        <v>71</v>
      </c>
      <c r="E20" s="588">
        <v>5811</v>
      </c>
      <c r="F20" s="588">
        <v>6639</v>
      </c>
      <c r="G20" s="588">
        <v>6834</v>
      </c>
      <c r="H20" s="588">
        <v>7251</v>
      </c>
      <c r="I20" s="231"/>
      <c r="J20" s="1641"/>
      <c r="K20" s="307"/>
      <c r="L20" s="307"/>
      <c r="M20" s="307"/>
      <c r="N20" s="307"/>
      <c r="O20" s="307"/>
      <c r="P20" s="307"/>
      <c r="Q20" s="307"/>
      <c r="R20" s="307"/>
      <c r="S20" s="307"/>
      <c r="T20" s="307"/>
      <c r="U20" s="307"/>
      <c r="V20" s="307"/>
      <c r="W20" s="307"/>
      <c r="X20" s="234"/>
      <c r="Y20" s="235"/>
      <c r="Z20" s="235"/>
      <c r="AA20" s="235"/>
      <c r="AB20" s="235"/>
      <c r="AC20" s="235"/>
    </row>
    <row r="21" spans="1:29" ht="15">
      <c r="A21" s="488"/>
      <c r="B21" s="1257"/>
      <c r="C21" s="1647" t="s">
        <v>72</v>
      </c>
      <c r="D21" s="644" t="s">
        <v>67</v>
      </c>
      <c r="E21" s="201">
        <v>524</v>
      </c>
      <c r="F21" s="201">
        <v>562</v>
      </c>
      <c r="G21" s="201">
        <v>582</v>
      </c>
      <c r="H21" s="923">
        <v>621</v>
      </c>
      <c r="I21" s="230"/>
      <c r="J21" s="1641"/>
      <c r="K21" s="307"/>
      <c r="L21" s="307"/>
      <c r="M21" s="307"/>
      <c r="N21" s="307"/>
      <c r="O21" s="307"/>
      <c r="P21" s="307"/>
      <c r="Q21" s="307"/>
      <c r="R21" s="307"/>
      <c r="S21" s="307"/>
      <c r="T21" s="307"/>
      <c r="U21" s="307"/>
      <c r="V21" s="307"/>
      <c r="W21" s="307"/>
      <c r="X21" s="234"/>
      <c r="Y21" s="235"/>
      <c r="Z21" s="235"/>
      <c r="AA21" s="235"/>
      <c r="AB21" s="235"/>
      <c r="AC21" s="235"/>
    </row>
    <row r="22" spans="1:29" ht="15">
      <c r="A22" s="488"/>
      <c r="B22" s="1257"/>
      <c r="C22" s="1647"/>
      <c r="D22" s="205" t="s">
        <v>68</v>
      </c>
      <c r="E22" s="658">
        <v>166</v>
      </c>
      <c r="F22" s="658">
        <v>111</v>
      </c>
      <c r="G22" s="658">
        <v>169</v>
      </c>
      <c r="H22" s="924">
        <v>227</v>
      </c>
      <c r="I22" s="230"/>
      <c r="J22" s="1641"/>
      <c r="K22" s="307"/>
      <c r="L22" s="307"/>
      <c r="M22" s="307"/>
      <c r="N22" s="307"/>
      <c r="O22" s="307"/>
      <c r="P22" s="307"/>
      <c r="Q22" s="307"/>
      <c r="R22" s="307"/>
      <c r="S22" s="307"/>
      <c r="T22" s="307"/>
      <c r="U22" s="307"/>
      <c r="V22" s="307"/>
      <c r="W22" s="307"/>
      <c r="X22" s="234"/>
      <c r="Y22" s="235"/>
      <c r="Z22" s="235"/>
      <c r="AA22" s="235"/>
      <c r="AB22" s="235"/>
      <c r="AC22" s="235"/>
    </row>
    <row r="23" spans="1:29" ht="15">
      <c r="A23" s="488"/>
      <c r="B23" s="1257"/>
      <c r="C23" s="1647"/>
      <c r="D23" s="644" t="s">
        <v>69</v>
      </c>
      <c r="E23" s="925">
        <v>4973</v>
      </c>
      <c r="F23" s="925">
        <v>5870</v>
      </c>
      <c r="G23" s="925">
        <v>6055</v>
      </c>
      <c r="H23" s="926">
        <v>6392</v>
      </c>
      <c r="I23" s="230"/>
      <c r="J23" s="1641"/>
      <c r="K23" s="307"/>
      <c r="L23" s="307"/>
      <c r="M23" s="307"/>
      <c r="N23" s="307"/>
      <c r="O23" s="307"/>
      <c r="P23" s="307"/>
      <c r="Q23" s="307"/>
      <c r="R23" s="307"/>
      <c r="S23" s="307"/>
      <c r="T23" s="307"/>
      <c r="U23" s="307"/>
      <c r="V23" s="307"/>
      <c r="W23" s="307"/>
      <c r="X23" s="234"/>
      <c r="Y23" s="235"/>
      <c r="Z23" s="235"/>
      <c r="AA23" s="235"/>
      <c r="AB23" s="235"/>
      <c r="AC23" s="235"/>
    </row>
    <row r="24" spans="1:29" ht="15">
      <c r="A24" s="488"/>
      <c r="B24" s="1257"/>
      <c r="C24" s="1647"/>
      <c r="D24" s="205" t="s">
        <v>70</v>
      </c>
      <c r="E24" s="658">
        <v>19</v>
      </c>
      <c r="F24" s="658">
        <v>19</v>
      </c>
      <c r="G24" s="658">
        <v>19</v>
      </c>
      <c r="H24" s="924">
        <v>22</v>
      </c>
      <c r="I24" s="230"/>
      <c r="J24" s="1641"/>
      <c r="K24" s="307"/>
      <c r="L24" s="307"/>
      <c r="M24" s="307"/>
      <c r="N24" s="307"/>
      <c r="O24" s="307"/>
      <c r="P24" s="307"/>
      <c r="Q24" s="307"/>
      <c r="R24" s="307"/>
      <c r="S24" s="307"/>
      <c r="T24" s="307"/>
      <c r="U24" s="307"/>
      <c r="V24" s="307"/>
      <c r="W24" s="307"/>
      <c r="X24" s="234"/>
      <c r="Y24" s="235"/>
      <c r="Z24" s="235"/>
      <c r="AA24" s="235"/>
      <c r="AB24" s="235"/>
      <c r="AC24" s="235"/>
    </row>
    <row r="25" spans="1:29" ht="15">
      <c r="A25" s="488"/>
      <c r="B25" s="1257"/>
      <c r="C25" s="1647"/>
      <c r="D25" s="204" t="s">
        <v>71</v>
      </c>
      <c r="E25" s="927">
        <v>5682</v>
      </c>
      <c r="F25" s="927">
        <v>6562</v>
      </c>
      <c r="G25" s="927">
        <v>6825</v>
      </c>
      <c r="H25" s="928">
        <v>7251</v>
      </c>
      <c r="I25" s="230"/>
      <c r="J25" s="1641"/>
      <c r="K25" s="307"/>
      <c r="L25" s="307"/>
      <c r="M25" s="307"/>
      <c r="N25" s="307"/>
      <c r="O25" s="307"/>
      <c r="P25" s="307"/>
      <c r="Q25" s="307"/>
      <c r="R25" s="307"/>
      <c r="S25" s="307"/>
      <c r="T25" s="307"/>
      <c r="U25" s="307"/>
      <c r="V25" s="307"/>
      <c r="W25" s="307"/>
      <c r="X25" s="234"/>
      <c r="Y25" s="235"/>
      <c r="Z25" s="235"/>
      <c r="AA25" s="235"/>
      <c r="AB25" s="235"/>
      <c r="AC25" s="235"/>
    </row>
    <row r="26" spans="1:29" ht="15">
      <c r="A26" s="488"/>
      <c r="B26" s="1257"/>
      <c r="C26" s="1648" t="s">
        <v>73</v>
      </c>
      <c r="D26" s="643" t="s">
        <v>67</v>
      </c>
      <c r="E26" s="184">
        <v>0</v>
      </c>
      <c r="F26" s="184">
        <v>0</v>
      </c>
      <c r="G26" s="184">
        <v>0</v>
      </c>
      <c r="H26" s="585">
        <v>0</v>
      </c>
      <c r="I26" s="230"/>
      <c r="J26" s="1641"/>
      <c r="K26" s="307"/>
      <c r="L26" s="307"/>
      <c r="M26" s="307"/>
      <c r="N26" s="307"/>
      <c r="O26" s="307"/>
      <c r="P26" s="307"/>
      <c r="Q26" s="307"/>
      <c r="R26" s="307"/>
      <c r="S26" s="307"/>
      <c r="T26" s="307"/>
      <c r="U26" s="307"/>
      <c r="V26" s="307"/>
      <c r="W26" s="307"/>
      <c r="X26" s="234"/>
      <c r="Y26" s="235"/>
      <c r="Z26" s="235"/>
      <c r="AA26" s="235"/>
      <c r="AB26" s="235"/>
      <c r="AC26" s="235"/>
    </row>
    <row r="27" spans="1:29" ht="15">
      <c r="A27" s="488"/>
      <c r="B27" s="1257"/>
      <c r="C27" s="1647"/>
      <c r="D27" s="205" t="s">
        <v>68</v>
      </c>
      <c r="E27" s="658">
        <v>19</v>
      </c>
      <c r="F27" s="658">
        <v>1</v>
      </c>
      <c r="G27" s="658">
        <v>0</v>
      </c>
      <c r="H27" s="579">
        <v>0</v>
      </c>
      <c r="I27" s="230"/>
      <c r="J27" s="1641"/>
      <c r="K27" s="307"/>
      <c r="L27" s="307"/>
      <c r="M27" s="307"/>
      <c r="N27" s="307"/>
      <c r="O27" s="307"/>
      <c r="P27" s="307"/>
      <c r="Q27" s="307"/>
      <c r="R27" s="307"/>
      <c r="S27" s="307"/>
      <c r="T27" s="307"/>
      <c r="U27" s="307"/>
      <c r="V27" s="307"/>
      <c r="W27" s="307"/>
      <c r="X27" s="234"/>
      <c r="Y27" s="235"/>
      <c r="Z27" s="235"/>
      <c r="AA27" s="235"/>
      <c r="AB27" s="235"/>
      <c r="AC27" s="235"/>
    </row>
    <row r="28" spans="1:29" ht="15">
      <c r="A28" s="488"/>
      <c r="B28" s="1257"/>
      <c r="C28" s="1647"/>
      <c r="D28" s="644" t="s">
        <v>69</v>
      </c>
      <c r="E28" s="201">
        <v>110</v>
      </c>
      <c r="F28" s="201">
        <v>76</v>
      </c>
      <c r="G28" s="201">
        <v>9</v>
      </c>
      <c r="H28" s="577">
        <v>0</v>
      </c>
      <c r="I28" s="230"/>
      <c r="J28" s="1641"/>
      <c r="K28" s="307"/>
      <c r="L28" s="307"/>
      <c r="M28" s="307"/>
      <c r="N28" s="307"/>
      <c r="O28" s="307"/>
      <c r="P28" s="307"/>
      <c r="Q28" s="307"/>
      <c r="R28" s="307"/>
      <c r="S28" s="307"/>
      <c r="T28" s="307"/>
      <c r="U28" s="307"/>
      <c r="V28" s="307"/>
      <c r="W28" s="307"/>
      <c r="X28" s="234"/>
      <c r="Y28" s="235"/>
      <c r="Z28" s="235"/>
      <c r="AA28" s="235"/>
      <c r="AB28" s="235"/>
      <c r="AC28" s="235"/>
    </row>
    <row r="29" spans="1:29" ht="15">
      <c r="A29" s="488"/>
      <c r="B29" s="1257"/>
      <c r="C29" s="1647"/>
      <c r="D29" s="205" t="s">
        <v>70</v>
      </c>
      <c r="E29" s="658">
        <v>0</v>
      </c>
      <c r="F29" s="658">
        <v>0</v>
      </c>
      <c r="G29" s="658">
        <v>0</v>
      </c>
      <c r="H29" s="579">
        <v>0</v>
      </c>
      <c r="I29" s="230"/>
      <c r="J29" s="1641"/>
      <c r="K29" s="307"/>
      <c r="L29" s="307"/>
      <c r="M29" s="307"/>
      <c r="N29" s="307"/>
      <c r="O29" s="307"/>
      <c r="P29" s="307"/>
      <c r="Q29" s="307"/>
      <c r="R29" s="307"/>
      <c r="S29" s="307"/>
      <c r="T29" s="307"/>
      <c r="U29" s="307"/>
      <c r="V29" s="307"/>
      <c r="W29" s="307"/>
      <c r="X29" s="234"/>
      <c r="Y29" s="235"/>
      <c r="Z29" s="235"/>
      <c r="AA29" s="235"/>
      <c r="AB29" s="235"/>
      <c r="AC29" s="235"/>
    </row>
    <row r="30" spans="1:29" ht="15">
      <c r="A30" s="488"/>
      <c r="B30" s="1257"/>
      <c r="C30" s="1649"/>
      <c r="D30" s="922" t="s">
        <v>71</v>
      </c>
      <c r="E30" s="587">
        <v>129</v>
      </c>
      <c r="F30" s="587">
        <v>77</v>
      </c>
      <c r="G30" s="587">
        <v>9</v>
      </c>
      <c r="H30" s="593">
        <v>0</v>
      </c>
      <c r="I30" s="230"/>
      <c r="J30" s="1641"/>
      <c r="K30" s="307"/>
      <c r="L30" s="307"/>
      <c r="M30" s="307"/>
      <c r="N30" s="307"/>
      <c r="O30" s="307"/>
      <c r="P30" s="307"/>
      <c r="Q30" s="307"/>
      <c r="R30" s="307"/>
      <c r="S30" s="307"/>
      <c r="T30" s="307"/>
      <c r="U30" s="307"/>
      <c r="V30" s="307"/>
      <c r="W30" s="307"/>
      <c r="X30" s="234"/>
      <c r="Y30" s="235"/>
      <c r="Z30" s="235"/>
      <c r="AA30" s="235"/>
      <c r="AB30" s="235"/>
      <c r="AC30" s="235"/>
    </row>
    <row r="31" spans="1:29" ht="15">
      <c r="A31" s="488"/>
      <c r="B31" s="1257"/>
      <c r="C31" s="1647" t="s">
        <v>74</v>
      </c>
      <c r="D31" s="644" t="s">
        <v>67</v>
      </c>
      <c r="E31" s="201">
        <v>0</v>
      </c>
      <c r="F31" s="201">
        <v>562</v>
      </c>
      <c r="G31" s="201">
        <v>582</v>
      </c>
      <c r="H31" s="923">
        <v>621</v>
      </c>
      <c r="I31" s="231"/>
      <c r="J31" s="1641"/>
      <c r="K31" s="307"/>
      <c r="L31" s="307"/>
      <c r="M31" s="307"/>
      <c r="N31" s="307"/>
      <c r="O31" s="307"/>
      <c r="P31" s="307"/>
      <c r="Q31" s="307"/>
      <c r="R31" s="307"/>
      <c r="S31" s="307"/>
      <c r="T31" s="307"/>
      <c r="U31" s="307"/>
      <c r="V31" s="307"/>
      <c r="W31" s="307"/>
      <c r="X31" s="234"/>
      <c r="Y31" s="235"/>
      <c r="Z31" s="235"/>
      <c r="AA31" s="235"/>
      <c r="AB31" s="235"/>
      <c r="AC31" s="235"/>
    </row>
    <row r="32" spans="1:29" ht="15">
      <c r="A32" s="488"/>
      <c r="B32" s="1257"/>
      <c r="C32" s="1647"/>
      <c r="D32" s="205" t="s">
        <v>68</v>
      </c>
      <c r="E32" s="658">
        <v>0</v>
      </c>
      <c r="F32" s="658">
        <v>112</v>
      </c>
      <c r="G32" s="658">
        <v>169</v>
      </c>
      <c r="H32" s="924">
        <v>227</v>
      </c>
      <c r="I32" s="230"/>
      <c r="J32" s="332"/>
      <c r="K32" s="307"/>
      <c r="L32" s="307"/>
      <c r="M32" s="307"/>
      <c r="N32" s="307"/>
      <c r="O32" s="307"/>
      <c r="P32" s="307"/>
      <c r="Q32" s="307"/>
      <c r="R32" s="307"/>
      <c r="S32" s="307"/>
      <c r="T32" s="307"/>
      <c r="U32" s="307"/>
      <c r="V32" s="307"/>
      <c r="W32" s="307"/>
      <c r="X32" s="234"/>
      <c r="Y32" s="235"/>
      <c r="Z32" s="235"/>
      <c r="AA32" s="235"/>
      <c r="AB32" s="235"/>
      <c r="AC32" s="235"/>
    </row>
    <row r="33" spans="1:29" ht="15">
      <c r="A33" s="488"/>
      <c r="B33" s="1257"/>
      <c r="C33" s="1647"/>
      <c r="D33" s="644" t="s">
        <v>69</v>
      </c>
      <c r="E33" s="201">
        <v>0</v>
      </c>
      <c r="F33" s="925">
        <v>5946</v>
      </c>
      <c r="G33" s="925">
        <v>6064</v>
      </c>
      <c r="H33" s="926">
        <v>6392</v>
      </c>
      <c r="I33" s="230"/>
      <c r="J33" s="332"/>
      <c r="K33" s="307"/>
      <c r="L33" s="307"/>
      <c r="M33" s="307"/>
      <c r="N33" s="307"/>
      <c r="O33" s="307"/>
      <c r="P33" s="307"/>
      <c r="Q33" s="307"/>
      <c r="R33" s="307"/>
      <c r="S33" s="307"/>
      <c r="T33" s="307"/>
      <c r="U33" s="307"/>
      <c r="V33" s="307"/>
      <c r="W33" s="307"/>
      <c r="X33" s="234"/>
      <c r="Y33" s="235"/>
      <c r="Z33" s="235"/>
      <c r="AA33" s="235"/>
      <c r="AB33" s="235"/>
      <c r="AC33" s="235"/>
    </row>
    <row r="34" spans="1:29" ht="15">
      <c r="A34" s="488"/>
      <c r="B34" s="1257"/>
      <c r="C34" s="1647"/>
      <c r="D34" s="205" t="s">
        <v>70</v>
      </c>
      <c r="E34" s="658">
        <v>0</v>
      </c>
      <c r="F34" s="658">
        <v>19</v>
      </c>
      <c r="G34" s="658">
        <v>19</v>
      </c>
      <c r="H34" s="924">
        <v>22</v>
      </c>
      <c r="I34" s="230"/>
      <c r="J34" s="332"/>
      <c r="K34" s="307"/>
      <c r="L34" s="307"/>
      <c r="M34" s="307"/>
      <c r="N34" s="307"/>
      <c r="O34" s="307"/>
      <c r="P34" s="307"/>
      <c r="Q34" s="307"/>
      <c r="R34" s="307"/>
      <c r="S34" s="307"/>
      <c r="T34" s="307"/>
      <c r="U34" s="307"/>
      <c r="V34" s="307"/>
      <c r="W34" s="307"/>
      <c r="X34" s="234"/>
      <c r="Y34" s="235"/>
      <c r="Z34" s="235"/>
      <c r="AA34" s="235"/>
      <c r="AB34" s="235"/>
      <c r="AC34" s="235"/>
    </row>
    <row r="35" spans="1:29" ht="15">
      <c r="A35" s="488"/>
      <c r="B35" s="1257"/>
      <c r="C35" s="1647"/>
      <c r="D35" s="204" t="s">
        <v>71</v>
      </c>
      <c r="E35" s="390">
        <v>0</v>
      </c>
      <c r="F35" s="927">
        <v>6639</v>
      </c>
      <c r="G35" s="927">
        <v>6834</v>
      </c>
      <c r="H35" s="927">
        <v>7251</v>
      </c>
      <c r="I35" s="230"/>
      <c r="J35" s="332"/>
      <c r="K35" s="307"/>
      <c r="L35" s="307"/>
      <c r="M35" s="307"/>
      <c r="N35" s="307"/>
      <c r="O35" s="307"/>
      <c r="P35" s="307"/>
      <c r="Q35" s="307"/>
      <c r="R35" s="307"/>
      <c r="S35" s="307"/>
      <c r="T35" s="307"/>
      <c r="U35" s="307"/>
      <c r="V35" s="307"/>
      <c r="W35" s="307"/>
      <c r="X35" s="234"/>
      <c r="Y35" s="235"/>
      <c r="Z35" s="235"/>
      <c r="AA35" s="235"/>
      <c r="AB35" s="235"/>
      <c r="AC35" s="235"/>
    </row>
    <row r="36" spans="1:29" ht="15">
      <c r="A36" s="488"/>
      <c r="B36" s="1257"/>
      <c r="C36" s="1648" t="s">
        <v>75</v>
      </c>
      <c r="D36" s="643" t="s">
        <v>67</v>
      </c>
      <c r="E36" s="585" t="s">
        <v>76</v>
      </c>
      <c r="F36" s="585" t="s">
        <v>76</v>
      </c>
      <c r="G36" s="184">
        <v>577</v>
      </c>
      <c r="H36" s="184">
        <v>413</v>
      </c>
      <c r="I36" s="231"/>
      <c r="J36" s="332"/>
      <c r="K36" s="307"/>
      <c r="L36" s="307"/>
      <c r="M36" s="307"/>
      <c r="N36" s="307"/>
      <c r="O36" s="307"/>
      <c r="P36" s="307"/>
      <c r="Q36" s="307"/>
      <c r="R36" s="307"/>
      <c r="S36" s="307"/>
      <c r="T36" s="307"/>
      <c r="U36" s="307"/>
      <c r="V36" s="307"/>
      <c r="W36" s="307"/>
      <c r="X36" s="234"/>
      <c r="Y36" s="235"/>
      <c r="Z36" s="235"/>
      <c r="AA36" s="235"/>
      <c r="AB36" s="235"/>
      <c r="AC36" s="235"/>
    </row>
    <row r="37" spans="1:29" ht="15">
      <c r="A37" s="488"/>
      <c r="B37" s="1257"/>
      <c r="C37" s="1647"/>
      <c r="D37" s="205" t="s">
        <v>68</v>
      </c>
      <c r="E37" s="579" t="s">
        <v>76</v>
      </c>
      <c r="F37" s="579" t="s">
        <v>76</v>
      </c>
      <c r="G37" s="658">
        <v>160</v>
      </c>
      <c r="H37" s="658">
        <v>227</v>
      </c>
      <c r="I37" s="684"/>
      <c r="J37" s="332"/>
      <c r="K37" s="307"/>
      <c r="L37" s="307"/>
      <c r="M37" s="307"/>
      <c r="N37" s="307"/>
      <c r="O37" s="307"/>
      <c r="P37" s="307"/>
      <c r="Q37" s="307"/>
      <c r="R37" s="307"/>
      <c r="S37" s="307"/>
      <c r="T37" s="307"/>
      <c r="U37" s="307"/>
      <c r="V37" s="307"/>
      <c r="W37" s="307"/>
      <c r="X37" s="234"/>
      <c r="Y37" s="235"/>
      <c r="Z37" s="235"/>
      <c r="AA37" s="235"/>
      <c r="AB37" s="235"/>
      <c r="AC37" s="235"/>
    </row>
    <row r="38" spans="1:29" ht="15">
      <c r="A38" s="488"/>
      <c r="B38" s="1257"/>
      <c r="C38" s="1647"/>
      <c r="D38" s="644" t="s">
        <v>69</v>
      </c>
      <c r="E38" s="577" t="s">
        <v>76</v>
      </c>
      <c r="F38" s="577" t="s">
        <v>76</v>
      </c>
      <c r="G38" s="925">
        <v>5846</v>
      </c>
      <c r="H38" s="926">
        <v>5813</v>
      </c>
      <c r="I38" s="684"/>
      <c r="J38" s="332"/>
      <c r="K38" s="307"/>
      <c r="L38" s="307"/>
      <c r="M38" s="307"/>
      <c r="N38" s="307"/>
      <c r="O38" s="307"/>
      <c r="P38" s="307"/>
      <c r="Q38" s="307"/>
      <c r="R38" s="307"/>
      <c r="S38" s="307"/>
      <c r="T38" s="307"/>
      <c r="U38" s="307"/>
      <c r="V38" s="307"/>
      <c r="W38" s="307"/>
      <c r="X38" s="234"/>
      <c r="Y38" s="235"/>
      <c r="Z38" s="235"/>
      <c r="AA38" s="235"/>
      <c r="AB38" s="235"/>
      <c r="AC38" s="235"/>
    </row>
    <row r="39" spans="1:29" ht="15">
      <c r="A39" s="488"/>
      <c r="B39" s="1257"/>
      <c r="C39" s="1647"/>
      <c r="D39" s="205" t="s">
        <v>70</v>
      </c>
      <c r="E39" s="579" t="s">
        <v>76</v>
      </c>
      <c r="F39" s="579" t="s">
        <v>76</v>
      </c>
      <c r="G39" s="658">
        <v>13</v>
      </c>
      <c r="H39" s="658">
        <v>22</v>
      </c>
      <c r="I39" s="230"/>
      <c r="J39" s="332"/>
      <c r="K39" s="307"/>
      <c r="L39" s="307"/>
      <c r="M39" s="307"/>
      <c r="N39" s="307"/>
      <c r="O39" s="307"/>
      <c r="P39" s="307"/>
      <c r="Q39" s="307"/>
      <c r="R39" s="307"/>
      <c r="S39" s="307"/>
      <c r="T39" s="307"/>
      <c r="U39" s="307"/>
      <c r="V39" s="307"/>
      <c r="W39" s="307"/>
      <c r="X39" s="234"/>
      <c r="Y39" s="235"/>
      <c r="Z39" s="235"/>
      <c r="AA39" s="235"/>
      <c r="AB39" s="235"/>
      <c r="AC39" s="235"/>
    </row>
    <row r="40" spans="1:29" ht="15">
      <c r="A40" s="488"/>
      <c r="B40" s="1257"/>
      <c r="C40" s="1649"/>
      <c r="D40" s="922" t="s">
        <v>71</v>
      </c>
      <c r="E40" s="593" t="s">
        <v>76</v>
      </c>
      <c r="F40" s="593" t="s">
        <v>76</v>
      </c>
      <c r="G40" s="929">
        <v>6596</v>
      </c>
      <c r="H40" s="929">
        <v>6464</v>
      </c>
      <c r="I40" s="684"/>
      <c r="J40" s="332"/>
      <c r="K40" s="307"/>
      <c r="L40" s="307"/>
      <c r="M40" s="307"/>
      <c r="N40" s="307"/>
      <c r="O40" s="307"/>
      <c r="P40" s="307"/>
      <c r="Q40" s="307"/>
      <c r="R40" s="307"/>
      <c r="S40" s="307"/>
      <c r="T40" s="307"/>
      <c r="U40" s="307"/>
      <c r="V40" s="307"/>
      <c r="W40" s="307"/>
      <c r="X40" s="234"/>
      <c r="Y40" s="235"/>
      <c r="Z40" s="235"/>
      <c r="AA40" s="235"/>
      <c r="AB40" s="235"/>
      <c r="AC40" s="235"/>
    </row>
    <row r="41" spans="1:29" ht="41.25" customHeight="1">
      <c r="A41" s="488"/>
      <c r="B41" s="1257"/>
      <c r="C41" s="1638" t="s">
        <v>77</v>
      </c>
      <c r="D41" s="1639"/>
      <c r="E41" s="1639"/>
      <c r="F41" s="1639"/>
      <c r="G41" s="1639"/>
      <c r="H41" s="1639"/>
      <c r="I41" s="1639"/>
      <c r="J41" s="307"/>
      <c r="K41" s="307"/>
      <c r="L41" s="307"/>
      <c r="M41" s="307"/>
      <c r="N41" s="307"/>
      <c r="O41" s="307"/>
      <c r="P41" s="307"/>
      <c r="Q41" s="307"/>
      <c r="R41" s="307"/>
      <c r="S41" s="307"/>
      <c r="T41" s="307"/>
      <c r="U41" s="307"/>
      <c r="V41" s="307"/>
      <c r="W41" s="307"/>
      <c r="X41" s="234"/>
      <c r="Y41" s="235"/>
      <c r="Z41" s="235"/>
      <c r="AA41" s="235"/>
      <c r="AB41" s="235"/>
      <c r="AC41" s="235"/>
    </row>
    <row r="42" spans="1:29" ht="22.5" customHeight="1">
      <c r="A42" s="488"/>
      <c r="B42" s="1257"/>
      <c r="C42" s="930"/>
      <c r="D42" s="930"/>
      <c r="E42" s="930"/>
      <c r="F42" s="930"/>
      <c r="G42" s="930"/>
      <c r="H42" s="692"/>
      <c r="I42" s="692"/>
      <c r="J42" s="307"/>
      <c r="K42" s="307"/>
      <c r="L42" s="307"/>
      <c r="M42" s="307"/>
      <c r="N42" s="307"/>
      <c r="O42" s="307"/>
      <c r="P42" s="307"/>
      <c r="Q42" s="307"/>
      <c r="R42" s="307"/>
      <c r="S42" s="307"/>
      <c r="T42" s="307"/>
      <c r="U42" s="307"/>
      <c r="V42" s="307"/>
      <c r="W42" s="307"/>
      <c r="X42" s="234"/>
      <c r="Y42" s="235"/>
      <c r="Z42" s="235"/>
      <c r="AA42" s="235"/>
      <c r="AB42" s="235"/>
      <c r="AC42" s="235"/>
    </row>
    <row r="43" spans="1:29" s="291" customFormat="1" ht="34.5" customHeight="1">
      <c r="A43" s="497"/>
      <c r="B43" s="1256"/>
      <c r="C43" s="1651" t="s">
        <v>78</v>
      </c>
      <c r="D43" s="1651"/>
      <c r="E43" s="1651"/>
      <c r="F43" s="1651"/>
      <c r="G43" s="1651"/>
      <c r="H43" s="292"/>
      <c r="I43" s="292"/>
      <c r="J43" s="292"/>
      <c r="K43" s="292"/>
      <c r="L43" s="292"/>
      <c r="M43" s="292"/>
      <c r="N43" s="292"/>
      <c r="O43" s="292"/>
      <c r="P43" s="292"/>
      <c r="Q43" s="292"/>
      <c r="R43" s="292"/>
      <c r="S43" s="292"/>
      <c r="T43" s="292"/>
      <c r="U43" s="292"/>
      <c r="V43" s="292"/>
      <c r="W43" s="292"/>
      <c r="Y43" s="947"/>
      <c r="Z43" s="947"/>
      <c r="AA43" s="947"/>
      <c r="AB43" s="947"/>
      <c r="AC43" s="947"/>
    </row>
    <row r="44" spans="1:29" ht="15" customHeight="1">
      <c r="A44" s="488"/>
      <c r="B44" s="1257"/>
      <c r="C44" s="1637" t="s">
        <v>79</v>
      </c>
      <c r="D44" s="1637"/>
      <c r="E44" s="1637"/>
      <c r="F44" s="1637"/>
      <c r="G44" s="1637"/>
      <c r="H44" s="307"/>
      <c r="I44" s="307"/>
      <c r="J44" s="307"/>
      <c r="K44" s="307"/>
      <c r="L44" s="307"/>
      <c r="M44" s="307"/>
      <c r="N44" s="307"/>
      <c r="O44" s="307"/>
      <c r="P44" s="307"/>
      <c r="Q44" s="307"/>
      <c r="R44" s="307"/>
      <c r="S44" s="307"/>
      <c r="T44" s="307"/>
      <c r="U44" s="307"/>
      <c r="V44" s="307"/>
      <c r="W44" s="307"/>
      <c r="X44" s="234"/>
      <c r="Y44" s="235"/>
      <c r="Z44" s="235"/>
      <c r="AA44" s="235"/>
      <c r="AB44" s="235"/>
      <c r="AC44" s="235"/>
    </row>
    <row r="45" spans="1:29" ht="15" customHeight="1">
      <c r="A45" s="488"/>
      <c r="B45" s="1257"/>
      <c r="C45" s="527" t="s">
        <v>50</v>
      </c>
      <c r="D45" s="648">
        <v>2021</v>
      </c>
      <c r="E45" s="648">
        <v>2022</v>
      </c>
      <c r="F45" s="648">
        <v>2023</v>
      </c>
      <c r="G45" s="648">
        <v>2024</v>
      </c>
      <c r="H45" s="332"/>
      <c r="I45" s="307"/>
      <c r="J45" s="307"/>
      <c r="K45" s="307"/>
      <c r="L45" s="307"/>
      <c r="M45" s="307"/>
      <c r="N45" s="307"/>
      <c r="O45" s="307"/>
      <c r="P45" s="307"/>
      <c r="Q45" s="307"/>
      <c r="R45" s="307"/>
      <c r="S45" s="307"/>
      <c r="T45" s="307"/>
      <c r="U45" s="307"/>
      <c r="V45" s="307"/>
      <c r="W45" s="307"/>
      <c r="X45" s="234"/>
      <c r="Y45" s="235"/>
      <c r="Z45" s="235"/>
      <c r="AA45" s="235"/>
      <c r="AB45" s="235"/>
      <c r="AC45" s="235"/>
    </row>
    <row r="46" spans="1:29" ht="15" customHeight="1">
      <c r="A46" s="488"/>
      <c r="B46" s="1257"/>
      <c r="C46" s="626" t="s">
        <v>80</v>
      </c>
      <c r="D46" s="1302">
        <v>5811</v>
      </c>
      <c r="E46" s="1302">
        <v>6639</v>
      </c>
      <c r="F46" s="1302">
        <v>6834</v>
      </c>
      <c r="G46" s="1302">
        <v>7262</v>
      </c>
      <c r="H46" s="332"/>
      <c r="I46" s="307"/>
      <c r="J46" s="307"/>
      <c r="K46" s="307"/>
      <c r="L46" s="307"/>
      <c r="M46" s="307"/>
      <c r="N46" s="307"/>
      <c r="O46" s="307"/>
      <c r="P46" s="307"/>
      <c r="Q46" s="307"/>
      <c r="R46" s="307"/>
      <c r="S46" s="307"/>
      <c r="T46" s="307"/>
      <c r="U46" s="307"/>
      <c r="V46" s="307"/>
      <c r="W46" s="307"/>
      <c r="X46" s="234"/>
      <c r="Y46" s="235"/>
      <c r="Z46" s="235"/>
      <c r="AA46" s="235"/>
      <c r="AB46" s="235"/>
      <c r="AC46" s="235"/>
    </row>
    <row r="47" spans="1:29" ht="15" customHeight="1">
      <c r="A47" s="488"/>
      <c r="B47" s="1257"/>
      <c r="C47" s="190" t="s">
        <v>81</v>
      </c>
      <c r="D47" s="1303">
        <v>1134</v>
      </c>
      <c r="E47" s="1303">
        <v>1673</v>
      </c>
      <c r="F47" s="1303">
        <v>1787</v>
      </c>
      <c r="G47" s="1303">
        <v>1704</v>
      </c>
      <c r="H47" s="332"/>
      <c r="I47" s="307"/>
      <c r="J47" s="307"/>
      <c r="K47" s="307"/>
      <c r="L47" s="307"/>
      <c r="M47" s="307"/>
      <c r="N47" s="307"/>
      <c r="O47" s="307"/>
      <c r="P47" s="307"/>
      <c r="Q47" s="307"/>
      <c r="R47" s="307"/>
      <c r="S47" s="307"/>
      <c r="T47" s="307"/>
      <c r="U47" s="307"/>
      <c r="V47" s="307"/>
      <c r="W47" s="307"/>
      <c r="X47" s="234"/>
      <c r="Y47" s="235"/>
      <c r="Z47" s="235"/>
      <c r="AA47" s="235"/>
      <c r="AB47" s="235"/>
      <c r="AC47" s="235"/>
    </row>
    <row r="48" spans="1:29" ht="15" customHeight="1">
      <c r="A48" s="488"/>
      <c r="B48" s="1257"/>
      <c r="C48" s="626" t="s">
        <v>82</v>
      </c>
      <c r="D48" s="1302">
        <v>1240</v>
      </c>
      <c r="E48" s="1302">
        <v>1641</v>
      </c>
      <c r="F48" s="1302">
        <v>2182</v>
      </c>
      <c r="G48" s="1302">
        <v>1695</v>
      </c>
      <c r="H48" s="332"/>
      <c r="I48" s="307"/>
      <c r="J48" s="307"/>
      <c r="K48" s="307"/>
      <c r="L48" s="307"/>
      <c r="M48" s="307"/>
      <c r="N48" s="307"/>
      <c r="O48" s="307"/>
      <c r="P48" s="307"/>
      <c r="Q48" s="307"/>
      <c r="R48" s="307"/>
      <c r="S48" s="307"/>
      <c r="T48" s="307"/>
      <c r="U48" s="307"/>
      <c r="V48" s="307"/>
      <c r="W48" s="307"/>
      <c r="X48" s="234"/>
      <c r="Y48" s="235"/>
      <c r="Z48" s="235"/>
      <c r="AA48" s="235"/>
      <c r="AB48" s="235"/>
      <c r="AC48" s="235"/>
    </row>
    <row r="49" spans="1:63" ht="15" customHeight="1">
      <c r="A49" s="488"/>
      <c r="B49" s="1257"/>
      <c r="C49" s="190" t="s">
        <v>83</v>
      </c>
      <c r="D49" s="1303">
        <v>2374</v>
      </c>
      <c r="E49" s="1303">
        <v>3314</v>
      </c>
      <c r="F49" s="1303">
        <v>3969</v>
      </c>
      <c r="G49" s="1303">
        <v>3399</v>
      </c>
      <c r="H49" s="332"/>
      <c r="I49" s="307"/>
      <c r="J49" s="307"/>
      <c r="K49" s="307"/>
      <c r="L49" s="307"/>
      <c r="M49" s="307"/>
      <c r="N49" s="307"/>
      <c r="O49" s="307"/>
      <c r="P49" s="307"/>
      <c r="Q49" s="307"/>
      <c r="R49" s="307"/>
      <c r="S49" s="307"/>
      <c r="T49" s="307"/>
      <c r="U49" s="307"/>
      <c r="V49" s="307"/>
      <c r="W49" s="307"/>
      <c r="X49" s="234"/>
      <c r="Y49" s="235"/>
      <c r="Z49" s="235"/>
      <c r="AA49" s="235"/>
      <c r="AB49" s="235"/>
      <c r="AC49" s="235"/>
    </row>
    <row r="50" spans="1:63" ht="15">
      <c r="A50" s="488"/>
      <c r="B50" s="1257"/>
      <c r="C50" s="711" t="s">
        <v>84</v>
      </c>
      <c r="D50" s="1304">
        <v>6945</v>
      </c>
      <c r="E50" s="1304">
        <v>8312</v>
      </c>
      <c r="F50" s="1304">
        <v>8621</v>
      </c>
      <c r="G50" s="1304">
        <v>8966</v>
      </c>
      <c r="H50" s="332"/>
      <c r="I50" s="307"/>
      <c r="J50" s="307"/>
      <c r="K50" s="307"/>
      <c r="L50" s="307"/>
      <c r="M50" s="307"/>
      <c r="N50" s="307"/>
      <c r="O50" s="307"/>
      <c r="P50" s="307"/>
      <c r="Q50" s="307"/>
      <c r="R50" s="307"/>
      <c r="S50" s="307"/>
      <c r="T50" s="307"/>
      <c r="U50" s="307"/>
      <c r="V50" s="307"/>
      <c r="W50" s="307"/>
      <c r="X50" s="234"/>
      <c r="Y50" s="235"/>
      <c r="Z50" s="235"/>
      <c r="AA50" s="235"/>
      <c r="AB50" s="235"/>
      <c r="AC50" s="235"/>
    </row>
    <row r="51" spans="1:63" ht="15">
      <c r="A51" s="488"/>
      <c r="B51" s="1257"/>
      <c r="C51" s="190" t="s">
        <v>85</v>
      </c>
      <c r="D51" s="458">
        <v>0.16</v>
      </c>
      <c r="E51" s="458">
        <v>0.2</v>
      </c>
      <c r="F51" s="458">
        <v>0.21</v>
      </c>
      <c r="G51" s="458">
        <v>0.1903</v>
      </c>
      <c r="H51" s="332"/>
      <c r="I51" s="307"/>
      <c r="J51" s="307"/>
      <c r="K51" s="307"/>
      <c r="L51" s="307"/>
      <c r="M51" s="307"/>
      <c r="N51" s="307"/>
      <c r="O51" s="307"/>
      <c r="P51" s="307"/>
      <c r="Q51" s="307"/>
      <c r="R51" s="307"/>
      <c r="S51" s="307"/>
      <c r="T51" s="307"/>
      <c r="U51" s="307"/>
      <c r="V51" s="307"/>
      <c r="W51" s="307"/>
      <c r="X51" s="234"/>
      <c r="Y51" s="235"/>
      <c r="Z51" s="235"/>
      <c r="AA51" s="235"/>
      <c r="AB51" s="235"/>
      <c r="AC51" s="235"/>
    </row>
    <row r="52" spans="1:63" s="931" customFormat="1" ht="27" customHeight="1">
      <c r="A52" s="488"/>
      <c r="B52" s="1257"/>
      <c r="C52" s="1638" t="s">
        <v>86</v>
      </c>
      <c r="D52" s="1639"/>
      <c r="E52" s="1639"/>
      <c r="F52" s="1639"/>
      <c r="G52" s="1639"/>
      <c r="H52" s="307"/>
      <c r="I52" s="292"/>
      <c r="J52" s="307"/>
      <c r="K52" s="307"/>
      <c r="L52" s="307"/>
      <c r="M52" s="307"/>
      <c r="N52" s="307"/>
      <c r="O52" s="307"/>
      <c r="P52" s="307"/>
      <c r="Q52" s="307"/>
      <c r="R52" s="307"/>
      <c r="S52" s="307"/>
      <c r="T52" s="307"/>
      <c r="X52" s="932"/>
      <c r="Y52" s="933"/>
      <c r="Z52" s="933"/>
      <c r="AA52" s="933"/>
      <c r="AB52" s="933"/>
      <c r="AC52" s="933"/>
      <c r="AD52" s="934"/>
      <c r="AE52" s="934"/>
      <c r="AF52" s="934"/>
      <c r="AG52" s="934"/>
      <c r="AH52" s="934"/>
      <c r="AI52" s="934"/>
      <c r="AJ52" s="934"/>
      <c r="AK52" s="934"/>
      <c r="AL52" s="934"/>
      <c r="AM52" s="934"/>
      <c r="AN52" s="934"/>
      <c r="AO52" s="934"/>
      <c r="AP52" s="934"/>
      <c r="AQ52" s="934"/>
      <c r="AR52" s="934"/>
      <c r="AS52" s="934"/>
      <c r="AT52" s="934"/>
      <c r="AU52" s="934"/>
      <c r="AV52" s="934"/>
      <c r="AW52" s="934"/>
      <c r="AX52" s="934"/>
      <c r="AY52" s="934"/>
      <c r="AZ52" s="934"/>
      <c r="BA52" s="934"/>
      <c r="BB52" s="934"/>
      <c r="BC52" s="934"/>
      <c r="BD52" s="934"/>
      <c r="BE52" s="934"/>
      <c r="BF52" s="934"/>
      <c r="BG52" s="934"/>
      <c r="BH52" s="934"/>
      <c r="BI52" s="934"/>
      <c r="BJ52" s="934"/>
      <c r="BK52" s="934"/>
    </row>
    <row r="53" spans="1:63" ht="22.5" customHeight="1">
      <c r="A53" s="488"/>
      <c r="B53" s="1257"/>
      <c r="C53" s="307"/>
      <c r="D53" s="307"/>
      <c r="E53" s="307"/>
      <c r="F53" s="307"/>
      <c r="G53" s="307"/>
      <c r="H53" s="307"/>
      <c r="I53" s="307"/>
      <c r="J53" s="307"/>
      <c r="K53" s="307"/>
      <c r="L53" s="307"/>
      <c r="M53" s="307"/>
      <c r="N53" s="307"/>
      <c r="O53" s="307"/>
      <c r="P53" s="307"/>
      <c r="Q53" s="307"/>
      <c r="R53" s="307"/>
      <c r="S53" s="307"/>
      <c r="T53" s="307"/>
      <c r="U53" s="307"/>
      <c r="V53" s="307"/>
      <c r="W53" s="307"/>
      <c r="X53" s="234"/>
      <c r="Y53" s="235"/>
      <c r="Z53" s="235"/>
      <c r="AA53" s="235"/>
      <c r="AB53" s="235"/>
      <c r="AC53" s="235"/>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row>
    <row r="54" spans="1:63" s="291" customFormat="1" ht="34.5" customHeight="1">
      <c r="A54" s="497"/>
      <c r="B54" s="1256"/>
      <c r="C54" s="1094" t="s">
        <v>87</v>
      </c>
      <c r="D54" s="1094"/>
      <c r="E54" s="1094"/>
      <c r="F54" s="1094"/>
      <c r="G54" s="1094"/>
      <c r="H54" s="1094"/>
      <c r="I54" s="1094"/>
      <c r="J54" s="1094"/>
      <c r="K54" s="1094"/>
      <c r="Q54" s="292"/>
      <c r="R54" s="292"/>
      <c r="S54" s="292"/>
      <c r="T54" s="292"/>
      <c r="U54" s="292"/>
      <c r="V54" s="292"/>
      <c r="W54" s="292"/>
      <c r="Y54" s="947"/>
      <c r="Z54" s="947"/>
      <c r="AA54" s="947"/>
      <c r="AB54" s="947"/>
      <c r="AC54" s="947"/>
      <c r="AD54" s="947"/>
      <c r="AE54" s="947"/>
      <c r="AF54" s="947"/>
      <c r="AG54" s="947"/>
      <c r="AH54" s="947"/>
      <c r="AI54" s="947"/>
      <c r="AJ54" s="947"/>
      <c r="AK54" s="947"/>
      <c r="AL54" s="947"/>
      <c r="AM54" s="947"/>
      <c r="AN54" s="947"/>
      <c r="AO54" s="947"/>
      <c r="AP54" s="947"/>
      <c r="AQ54" s="947"/>
      <c r="AR54" s="947"/>
      <c r="AS54" s="947"/>
      <c r="AT54" s="947"/>
      <c r="AU54" s="947"/>
      <c r="AV54" s="947"/>
      <c r="AW54" s="947"/>
      <c r="AX54" s="947"/>
      <c r="AY54" s="947"/>
      <c r="AZ54" s="947"/>
      <c r="BA54" s="947"/>
      <c r="BB54" s="947"/>
      <c r="BC54" s="947"/>
      <c r="BD54" s="947"/>
      <c r="BE54" s="947"/>
      <c r="BF54" s="947"/>
      <c r="BG54" s="947"/>
      <c r="BH54" s="947"/>
      <c r="BI54" s="947"/>
      <c r="BJ54" s="947"/>
      <c r="BK54" s="947"/>
    </row>
    <row r="55" spans="1:63" ht="15" customHeight="1">
      <c r="A55" s="488"/>
      <c r="B55" s="1257"/>
      <c r="C55" s="1637" t="s">
        <v>88</v>
      </c>
      <c r="D55" s="1637"/>
      <c r="E55" s="1637"/>
      <c r="F55" s="1637"/>
      <c r="G55" s="1637"/>
      <c r="H55" s="1637"/>
      <c r="I55" s="1637"/>
      <c r="J55" s="1637"/>
      <c r="K55" s="281"/>
      <c r="L55" s="234"/>
      <c r="M55" s="234"/>
      <c r="N55" s="234"/>
      <c r="O55" s="234"/>
      <c r="P55" s="234"/>
      <c r="Q55" s="307"/>
      <c r="R55" s="307"/>
      <c r="S55" s="307"/>
      <c r="T55" s="307"/>
      <c r="U55" s="307"/>
      <c r="V55" s="307"/>
      <c r="W55" s="307"/>
      <c r="X55" s="234"/>
      <c r="Y55" s="235"/>
      <c r="Z55" s="235"/>
      <c r="AA55" s="235"/>
      <c r="AB55" s="235"/>
      <c r="AC55" s="235"/>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row>
    <row r="56" spans="1:63" ht="15" customHeight="1">
      <c r="A56" s="488"/>
      <c r="B56" s="1257"/>
      <c r="C56" s="480" t="s">
        <v>50</v>
      </c>
      <c r="D56" s="480" t="s">
        <v>89</v>
      </c>
      <c r="E56" s="480" t="s">
        <v>90</v>
      </c>
      <c r="F56" s="480" t="s">
        <v>91</v>
      </c>
      <c r="G56" s="480" t="s">
        <v>92</v>
      </c>
      <c r="H56" s="480" t="s">
        <v>93</v>
      </c>
      <c r="I56" s="480" t="s">
        <v>94</v>
      </c>
      <c r="J56" s="480" t="s">
        <v>53</v>
      </c>
      <c r="K56" s="281"/>
      <c r="L56" s="234"/>
      <c r="M56" s="234"/>
      <c r="N56" s="234"/>
      <c r="O56" s="234"/>
      <c r="P56" s="234"/>
      <c r="Q56" s="307"/>
      <c r="R56" s="307"/>
      <c r="S56" s="307"/>
      <c r="T56" s="307"/>
      <c r="U56" s="307"/>
      <c r="V56" s="307"/>
      <c r="W56" s="307"/>
      <c r="X56" s="234"/>
      <c r="Y56" s="235"/>
      <c r="Z56" s="235"/>
      <c r="AA56" s="235"/>
      <c r="AB56" s="235"/>
      <c r="AC56" s="235"/>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row>
    <row r="57" spans="1:63" ht="15" customHeight="1">
      <c r="A57" s="488"/>
      <c r="B57" s="1257"/>
      <c r="C57" s="935" t="s">
        <v>95</v>
      </c>
      <c r="D57" s="936">
        <v>0</v>
      </c>
      <c r="E57" s="936">
        <v>8</v>
      </c>
      <c r="F57" s="936">
        <v>0</v>
      </c>
      <c r="G57" s="936">
        <v>0</v>
      </c>
      <c r="H57" s="936">
        <v>0</v>
      </c>
      <c r="I57" s="936">
        <v>3</v>
      </c>
      <c r="J57" s="937">
        <v>11</v>
      </c>
      <c r="K57" s="234"/>
      <c r="L57" s="234"/>
      <c r="M57" s="234"/>
      <c r="N57" s="234"/>
      <c r="O57" s="234"/>
      <c r="P57" s="234"/>
      <c r="Q57" s="307"/>
      <c r="R57" s="307"/>
      <c r="S57" s="307"/>
      <c r="T57" s="307"/>
      <c r="U57" s="307"/>
      <c r="V57" s="307"/>
      <c r="W57" s="307"/>
      <c r="X57" s="234"/>
      <c r="Y57" s="235"/>
      <c r="Z57" s="235"/>
      <c r="AA57" s="235"/>
      <c r="AB57" s="235"/>
      <c r="AC57" s="235"/>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row>
    <row r="58" spans="1:63" ht="15" customHeight="1">
      <c r="A58" s="488"/>
      <c r="B58" s="1257"/>
      <c r="C58" s="935" t="s">
        <v>96</v>
      </c>
      <c r="D58" s="936">
        <v>0</v>
      </c>
      <c r="E58" s="936">
        <v>9</v>
      </c>
      <c r="F58" s="936">
        <v>0</v>
      </c>
      <c r="G58" s="936">
        <v>0</v>
      </c>
      <c r="H58" s="936">
        <v>0</v>
      </c>
      <c r="I58" s="936">
        <v>0</v>
      </c>
      <c r="J58" s="937">
        <v>9</v>
      </c>
      <c r="K58" s="234"/>
      <c r="L58" s="234"/>
      <c r="M58" s="234"/>
      <c r="N58" s="234"/>
      <c r="O58" s="234"/>
      <c r="P58" s="234"/>
      <c r="Q58" s="307"/>
      <c r="R58" s="307"/>
      <c r="S58" s="307"/>
      <c r="T58" s="307"/>
      <c r="U58" s="307"/>
      <c r="V58" s="307"/>
      <c r="W58" s="307"/>
      <c r="X58" s="234"/>
      <c r="Y58" s="235"/>
      <c r="Z58" s="235"/>
      <c r="AA58" s="235"/>
      <c r="AB58" s="235"/>
      <c r="AC58" s="235"/>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row>
    <row r="59" spans="1:63" ht="15" customHeight="1">
      <c r="A59" s="488"/>
      <c r="B59" s="1257"/>
      <c r="C59" s="938" t="s">
        <v>53</v>
      </c>
      <c r="D59" s="937">
        <v>0</v>
      </c>
      <c r="E59" s="937">
        <v>17</v>
      </c>
      <c r="F59" s="937">
        <v>0</v>
      </c>
      <c r="G59" s="937">
        <v>0</v>
      </c>
      <c r="H59" s="937">
        <v>0</v>
      </c>
      <c r="I59" s="937">
        <v>3</v>
      </c>
      <c r="J59" s="937">
        <v>20</v>
      </c>
      <c r="K59" s="234"/>
      <c r="L59" s="234"/>
      <c r="M59" s="234"/>
      <c r="N59" s="234"/>
      <c r="O59" s="234"/>
      <c r="P59" s="234"/>
      <c r="Q59" s="307"/>
      <c r="R59" s="307"/>
      <c r="S59" s="307"/>
      <c r="T59" s="307"/>
      <c r="U59" s="307"/>
      <c r="V59" s="307"/>
      <c r="W59" s="307"/>
      <c r="X59" s="234"/>
      <c r="Y59" s="235"/>
      <c r="Z59" s="235"/>
      <c r="AA59" s="235"/>
      <c r="AB59" s="235"/>
      <c r="AC59" s="235"/>
    </row>
    <row r="60" spans="1:63" ht="15" customHeight="1">
      <c r="A60" s="488"/>
      <c r="B60" s="1257"/>
      <c r="C60" s="1678" t="s">
        <v>97</v>
      </c>
      <c r="D60" s="1678"/>
      <c r="E60" s="1678"/>
      <c r="F60" s="1678"/>
      <c r="G60" s="1678"/>
      <c r="H60" s="1678"/>
      <c r="I60" s="1678"/>
      <c r="J60" s="1678"/>
      <c r="K60" s="908"/>
      <c r="L60" s="908"/>
      <c r="M60" s="908"/>
      <c r="N60" s="908"/>
      <c r="O60" s="234"/>
      <c r="P60" s="234"/>
      <c r="Q60" s="307"/>
      <c r="R60" s="307"/>
      <c r="S60" s="307"/>
      <c r="T60" s="307"/>
      <c r="U60" s="307"/>
      <c r="V60" s="307"/>
      <c r="W60" s="307"/>
      <c r="X60" s="234"/>
      <c r="Y60" s="235"/>
      <c r="Z60" s="235"/>
      <c r="AA60" s="235"/>
      <c r="AB60" s="235"/>
      <c r="AC60" s="235"/>
    </row>
    <row r="61" spans="1:63" ht="22.5" customHeight="1">
      <c r="A61" s="488"/>
      <c r="B61" s="1257"/>
      <c r="C61" s="930"/>
      <c r="D61" s="930"/>
      <c r="E61" s="930"/>
      <c r="F61" s="930"/>
      <c r="G61" s="930"/>
      <c r="H61" s="930"/>
      <c r="I61" s="930"/>
      <c r="J61" s="939"/>
      <c r="K61" s="939"/>
      <c r="L61" s="939"/>
      <c r="M61" s="939"/>
      <c r="N61" s="939"/>
      <c r="O61" s="307"/>
      <c r="P61" s="307"/>
      <c r="Q61" s="307"/>
      <c r="R61" s="307"/>
      <c r="S61" s="307"/>
      <c r="T61" s="307"/>
      <c r="U61" s="307"/>
      <c r="V61" s="307"/>
      <c r="W61" s="307"/>
      <c r="X61" s="234"/>
      <c r="Y61" s="235"/>
      <c r="Z61" s="235"/>
      <c r="AA61" s="235"/>
      <c r="AB61" s="235"/>
      <c r="AC61" s="235"/>
    </row>
    <row r="62" spans="1:63" ht="15" customHeight="1">
      <c r="A62" s="488"/>
      <c r="B62" s="1257"/>
      <c r="C62" s="1634" t="s">
        <v>98</v>
      </c>
      <c r="D62" s="1634"/>
      <c r="E62" s="1634"/>
      <c r="F62" s="1634"/>
      <c r="G62" s="1634"/>
      <c r="H62" s="1634"/>
      <c r="I62" s="920"/>
      <c r="J62" s="455"/>
      <c r="K62" s="455"/>
      <c r="L62" s="455"/>
      <c r="M62" s="455"/>
      <c r="N62" s="455"/>
      <c r="O62" s="332"/>
      <c r="P62" s="307"/>
      <c r="Q62" s="307"/>
      <c r="R62" s="307"/>
      <c r="S62" s="307"/>
      <c r="T62" s="307"/>
      <c r="U62" s="307"/>
      <c r="V62" s="307"/>
      <c r="W62" s="307"/>
      <c r="X62" s="234"/>
      <c r="Y62" s="235"/>
      <c r="Z62" s="235"/>
      <c r="AA62" s="235"/>
      <c r="AB62" s="235"/>
      <c r="AC62" s="235"/>
    </row>
    <row r="63" spans="1:63" ht="30.75" customHeight="1">
      <c r="A63" s="488"/>
      <c r="B63" s="1257"/>
      <c r="C63" s="477" t="s">
        <v>99</v>
      </c>
      <c r="D63" s="516" t="s">
        <v>100</v>
      </c>
      <c r="E63" s="712">
        <v>2021</v>
      </c>
      <c r="F63" s="712">
        <v>2022</v>
      </c>
      <c r="G63" s="712">
        <v>2023</v>
      </c>
      <c r="H63" s="712">
        <v>2024</v>
      </c>
      <c r="I63" s="920"/>
      <c r="J63" s="455"/>
      <c r="K63" s="455"/>
      <c r="L63" s="455"/>
      <c r="M63" s="455"/>
      <c r="N63" s="455"/>
      <c r="O63" s="332"/>
      <c r="P63" s="307"/>
      <c r="Q63" s="307"/>
      <c r="R63" s="307"/>
      <c r="S63" s="307"/>
      <c r="T63" s="307"/>
      <c r="U63" s="307"/>
      <c r="V63" s="307"/>
      <c r="W63" s="307"/>
      <c r="X63" s="234"/>
      <c r="Y63" s="235"/>
      <c r="Z63" s="235"/>
      <c r="AA63" s="235"/>
      <c r="AB63" s="235"/>
      <c r="AC63" s="235"/>
    </row>
    <row r="64" spans="1:63" ht="15" customHeight="1">
      <c r="A64" s="488"/>
      <c r="B64" s="1257"/>
      <c r="C64" s="1645" t="s">
        <v>101</v>
      </c>
      <c r="D64" s="644" t="s">
        <v>102</v>
      </c>
      <c r="E64" s="1305">
        <v>0.99</v>
      </c>
      <c r="F64" s="1305">
        <v>0.99</v>
      </c>
      <c r="G64" s="1305">
        <v>1</v>
      </c>
      <c r="H64" s="1305">
        <v>0.97</v>
      </c>
      <c r="I64" s="920"/>
      <c r="J64" s="455"/>
      <c r="K64" s="455"/>
      <c r="L64" s="455"/>
      <c r="M64" s="455"/>
      <c r="N64" s="455"/>
      <c r="O64" s="332"/>
      <c r="P64" s="307"/>
      <c r="Q64" s="307"/>
      <c r="R64" s="307"/>
      <c r="S64" s="307"/>
      <c r="T64" s="307"/>
      <c r="U64" s="307"/>
      <c r="V64" s="307"/>
      <c r="W64" s="307"/>
      <c r="X64" s="234"/>
      <c r="Y64" s="235"/>
      <c r="Z64" s="235"/>
      <c r="AA64" s="235"/>
      <c r="AB64" s="235"/>
      <c r="AC64" s="235"/>
    </row>
    <row r="65" spans="1:29" ht="15" customHeight="1">
      <c r="A65" s="488"/>
      <c r="B65" s="1257"/>
      <c r="C65" s="1645"/>
      <c r="D65" s="205" t="s">
        <v>103</v>
      </c>
      <c r="E65" s="1122">
        <v>0.01</v>
      </c>
      <c r="F65" s="772">
        <v>0.01</v>
      </c>
      <c r="G65" s="772">
        <v>0</v>
      </c>
      <c r="H65" s="1306">
        <v>0.03</v>
      </c>
      <c r="I65" s="940"/>
      <c r="J65" s="940"/>
      <c r="K65" s="940"/>
      <c r="L65" s="455"/>
      <c r="M65" s="455"/>
      <c r="N65" s="455"/>
      <c r="O65" s="332"/>
      <c r="P65" s="307"/>
      <c r="Q65" s="307"/>
      <c r="R65" s="307"/>
      <c r="S65" s="307"/>
      <c r="T65" s="307"/>
      <c r="U65" s="307"/>
      <c r="V65" s="307"/>
      <c r="W65" s="307"/>
      <c r="X65" s="234"/>
      <c r="Y65" s="235"/>
      <c r="Z65" s="235"/>
      <c r="AA65" s="235"/>
      <c r="AB65" s="235"/>
      <c r="AC65" s="235"/>
    </row>
    <row r="66" spans="1:29" ht="15" customHeight="1">
      <c r="A66" s="488"/>
      <c r="B66" s="1257"/>
      <c r="C66" s="1645"/>
      <c r="D66" s="644" t="s">
        <v>104</v>
      </c>
      <c r="E66" s="1123">
        <v>0</v>
      </c>
      <c r="F66" s="1307">
        <v>0</v>
      </c>
      <c r="G66" s="1307">
        <v>0</v>
      </c>
      <c r="H66" s="1305">
        <v>0</v>
      </c>
      <c r="I66" s="940"/>
      <c r="J66" s="940"/>
      <c r="K66" s="940"/>
      <c r="L66" s="455"/>
      <c r="M66" s="455"/>
      <c r="N66" s="455"/>
      <c r="O66" s="332"/>
      <c r="P66" s="307"/>
      <c r="Q66" s="307"/>
      <c r="R66" s="307"/>
      <c r="S66" s="307"/>
      <c r="T66" s="307"/>
      <c r="U66" s="307"/>
      <c r="V66" s="307"/>
      <c r="W66" s="307"/>
      <c r="X66" s="234"/>
      <c r="Y66" s="235"/>
      <c r="Z66" s="235"/>
      <c r="AA66" s="235"/>
      <c r="AB66" s="235"/>
      <c r="AC66" s="235"/>
    </row>
    <row r="67" spans="1:29" ht="15" customHeight="1">
      <c r="A67" s="488"/>
      <c r="B67" s="1257"/>
      <c r="C67" s="1645"/>
      <c r="D67" s="205" t="s">
        <v>51</v>
      </c>
      <c r="E67" s="772">
        <v>0.37</v>
      </c>
      <c r="F67" s="772">
        <v>0.51</v>
      </c>
      <c r="G67" s="772">
        <v>0.39</v>
      </c>
      <c r="H67" s="1306">
        <v>0.57999999999999996</v>
      </c>
      <c r="I67" s="940"/>
      <c r="J67" s="940"/>
      <c r="K67" s="940"/>
      <c r="L67" s="455"/>
      <c r="M67" s="455"/>
      <c r="N67" s="455"/>
      <c r="O67" s="332"/>
      <c r="P67" s="307"/>
      <c r="Q67" s="307"/>
      <c r="R67" s="307"/>
      <c r="S67" s="307"/>
      <c r="T67" s="307"/>
      <c r="U67" s="307"/>
      <c r="V67" s="307"/>
      <c r="W67" s="307"/>
      <c r="X67" s="234"/>
      <c r="Y67" s="235"/>
      <c r="Z67" s="235"/>
      <c r="AA67" s="235"/>
      <c r="AB67" s="235"/>
      <c r="AC67" s="235"/>
    </row>
    <row r="68" spans="1:29" ht="15" customHeight="1">
      <c r="A68" s="488"/>
      <c r="B68" s="1257"/>
      <c r="C68" s="1645"/>
      <c r="D68" s="644" t="s">
        <v>52</v>
      </c>
      <c r="E68" s="1307">
        <v>0.63</v>
      </c>
      <c r="F68" s="1307">
        <v>0.49</v>
      </c>
      <c r="G68" s="1307">
        <v>0.6</v>
      </c>
      <c r="H68" s="1308">
        <v>0.4</v>
      </c>
      <c r="I68" s="940"/>
      <c r="J68" s="940"/>
      <c r="K68" s="940"/>
      <c r="L68" s="455"/>
      <c r="M68" s="455"/>
      <c r="N68" s="455"/>
      <c r="O68" s="332"/>
      <c r="P68" s="307"/>
      <c r="Q68" s="307"/>
      <c r="R68" s="307"/>
      <c r="S68" s="307"/>
      <c r="T68" s="307"/>
      <c r="U68" s="307"/>
      <c r="V68" s="307"/>
      <c r="W68" s="307"/>
      <c r="X68" s="234"/>
      <c r="Y68" s="235"/>
      <c r="Z68" s="235"/>
      <c r="AA68" s="235"/>
      <c r="AB68" s="235"/>
      <c r="AC68" s="235"/>
    </row>
    <row r="69" spans="1:29" ht="15" customHeight="1">
      <c r="A69" s="488"/>
      <c r="B69" s="1257"/>
      <c r="C69" s="1645"/>
      <c r="D69" s="205" t="s">
        <v>54</v>
      </c>
      <c r="E69" s="772" t="s">
        <v>61</v>
      </c>
      <c r="F69" s="772" t="s">
        <v>61</v>
      </c>
      <c r="G69" s="772">
        <v>0.01</v>
      </c>
      <c r="H69" s="1309">
        <v>0.01</v>
      </c>
      <c r="I69" s="940"/>
      <c r="J69" s="940"/>
      <c r="K69" s="940"/>
      <c r="L69" s="455"/>
      <c r="M69" s="455"/>
      <c r="N69" s="455"/>
      <c r="O69" s="332"/>
      <c r="P69" s="307"/>
      <c r="Q69" s="307"/>
      <c r="R69" s="307"/>
      <c r="S69" s="307"/>
      <c r="T69" s="307"/>
      <c r="U69" s="307"/>
      <c r="V69" s="307"/>
      <c r="W69" s="307"/>
      <c r="X69" s="234"/>
      <c r="Y69" s="235"/>
      <c r="Z69" s="235"/>
      <c r="AA69" s="235"/>
      <c r="AB69" s="235"/>
      <c r="AC69" s="235"/>
    </row>
    <row r="70" spans="1:29" ht="15" customHeight="1">
      <c r="A70" s="488"/>
      <c r="B70" s="1257"/>
      <c r="C70" s="1650"/>
      <c r="D70" s="883" t="s">
        <v>105</v>
      </c>
      <c r="E70" s="1310" t="s">
        <v>61</v>
      </c>
      <c r="F70" s="1310" t="s">
        <v>61</v>
      </c>
      <c r="G70" s="1310">
        <v>0.01</v>
      </c>
      <c r="H70" s="1311">
        <v>0.01</v>
      </c>
      <c r="I70" s="940"/>
      <c r="J70" s="940"/>
      <c r="K70" s="940"/>
      <c r="L70" s="455"/>
      <c r="M70" s="455"/>
      <c r="N70" s="455"/>
      <c r="O70" s="332"/>
      <c r="P70" s="307"/>
      <c r="Q70" s="307"/>
      <c r="R70" s="307"/>
      <c r="S70" s="307"/>
      <c r="T70" s="307"/>
      <c r="U70" s="307"/>
      <c r="V70" s="307"/>
      <c r="W70" s="307"/>
      <c r="X70" s="234"/>
      <c r="Y70" s="235"/>
      <c r="Z70" s="235"/>
      <c r="AA70" s="235"/>
      <c r="AB70" s="235"/>
      <c r="AC70" s="235"/>
    </row>
    <row r="71" spans="1:29" ht="15" customHeight="1">
      <c r="A71" s="488"/>
      <c r="B71" s="1257"/>
      <c r="C71" s="1647" t="s">
        <v>106</v>
      </c>
      <c r="D71" s="644" t="s">
        <v>102</v>
      </c>
      <c r="E71" s="1123">
        <v>0.98</v>
      </c>
      <c r="F71" s="1307">
        <v>0.94</v>
      </c>
      <c r="G71" s="1307">
        <v>0.93</v>
      </c>
      <c r="H71" s="1305">
        <v>0.95</v>
      </c>
      <c r="I71" s="940"/>
      <c r="J71" s="940"/>
      <c r="K71" s="940"/>
      <c r="L71" s="455"/>
      <c r="M71" s="455"/>
      <c r="N71" s="455"/>
      <c r="O71" s="332"/>
      <c r="P71" s="307"/>
      <c r="Q71" s="307"/>
      <c r="R71" s="307"/>
      <c r="S71" s="307"/>
      <c r="T71" s="307"/>
      <c r="U71" s="307"/>
      <c r="V71" s="307"/>
      <c r="W71" s="307"/>
      <c r="X71" s="234"/>
      <c r="Y71" s="235"/>
      <c r="Z71" s="235"/>
      <c r="AA71" s="235"/>
      <c r="AB71" s="235"/>
      <c r="AC71" s="235"/>
    </row>
    <row r="72" spans="1:29" ht="15" customHeight="1">
      <c r="A72" s="488"/>
      <c r="B72" s="1257"/>
      <c r="C72" s="1647"/>
      <c r="D72" s="205" t="s">
        <v>103</v>
      </c>
      <c r="E72" s="1122">
        <v>0.02</v>
      </c>
      <c r="F72" s="772">
        <v>0.06</v>
      </c>
      <c r="G72" s="772">
        <v>7.0000000000000007E-2</v>
      </c>
      <c r="H72" s="1306">
        <v>0.05</v>
      </c>
      <c r="I72" s="940"/>
      <c r="J72" s="940"/>
      <c r="K72" s="940"/>
      <c r="L72" s="455"/>
      <c r="M72" s="455"/>
      <c r="N72" s="455"/>
      <c r="O72" s="332"/>
      <c r="P72" s="307"/>
      <c r="Q72" s="307"/>
      <c r="R72" s="307"/>
      <c r="S72" s="307"/>
      <c r="T72" s="307"/>
      <c r="U72" s="307"/>
      <c r="V72" s="307"/>
      <c r="W72" s="307"/>
      <c r="X72" s="234"/>
      <c r="Y72" s="235"/>
      <c r="Z72" s="235"/>
      <c r="AA72" s="235"/>
      <c r="AB72" s="235"/>
      <c r="AC72" s="235"/>
    </row>
    <row r="73" spans="1:29" ht="15" customHeight="1">
      <c r="A73" s="488"/>
      <c r="B73" s="1257"/>
      <c r="C73" s="1647"/>
      <c r="D73" s="644" t="s">
        <v>104</v>
      </c>
      <c r="E73" s="1123">
        <v>0</v>
      </c>
      <c r="F73" s="1307">
        <v>0</v>
      </c>
      <c r="G73" s="1307">
        <v>0</v>
      </c>
      <c r="H73" s="1305">
        <v>0</v>
      </c>
      <c r="I73" s="940"/>
      <c r="J73" s="940"/>
      <c r="K73" s="940"/>
      <c r="L73" s="455"/>
      <c r="M73" s="455"/>
      <c r="N73" s="455"/>
      <c r="O73" s="332"/>
      <c r="P73" s="307"/>
      <c r="Q73" s="307"/>
      <c r="R73" s="307"/>
      <c r="S73" s="307"/>
      <c r="T73" s="307"/>
      <c r="U73" s="307"/>
      <c r="V73" s="307"/>
      <c r="W73" s="307"/>
      <c r="X73" s="234"/>
      <c r="Y73" s="235"/>
      <c r="Z73" s="235"/>
      <c r="AA73" s="235"/>
      <c r="AB73" s="235"/>
      <c r="AC73" s="235"/>
    </row>
    <row r="74" spans="1:29" ht="15" customHeight="1">
      <c r="A74" s="488"/>
      <c r="B74" s="1257"/>
      <c r="C74" s="1647"/>
      <c r="D74" s="205" t="s">
        <v>51</v>
      </c>
      <c r="E74" s="772">
        <v>0.46</v>
      </c>
      <c r="F74" s="772">
        <v>0.56999999999999995</v>
      </c>
      <c r="G74" s="772">
        <v>0.43</v>
      </c>
      <c r="H74" s="1306">
        <v>0.32</v>
      </c>
      <c r="I74" s="940"/>
      <c r="J74" s="940"/>
      <c r="K74" s="940"/>
      <c r="L74" s="455"/>
      <c r="M74" s="455"/>
      <c r="N74" s="455"/>
      <c r="O74" s="332"/>
      <c r="P74" s="307"/>
      <c r="Q74" s="307"/>
      <c r="R74" s="307"/>
      <c r="S74" s="307"/>
      <c r="T74" s="307"/>
      <c r="U74" s="307"/>
      <c r="V74" s="307"/>
      <c r="W74" s="307"/>
      <c r="X74" s="234"/>
      <c r="Y74" s="235"/>
      <c r="Z74" s="235"/>
      <c r="AA74" s="235"/>
      <c r="AB74" s="235"/>
      <c r="AC74" s="235"/>
    </row>
    <row r="75" spans="1:29" ht="15" customHeight="1">
      <c r="A75" s="488"/>
      <c r="B75" s="1257"/>
      <c r="C75" s="1647"/>
      <c r="D75" s="644" t="s">
        <v>52</v>
      </c>
      <c r="E75" s="1307">
        <v>0.54</v>
      </c>
      <c r="F75" s="1307">
        <v>0.43</v>
      </c>
      <c r="G75" s="1307">
        <v>0.51</v>
      </c>
      <c r="H75" s="1306">
        <v>0.56000000000000005</v>
      </c>
      <c r="I75" s="940"/>
      <c r="J75" s="940"/>
      <c r="K75" s="940"/>
      <c r="L75" s="455"/>
      <c r="M75" s="455"/>
      <c r="N75" s="455"/>
      <c r="O75" s="332"/>
      <c r="P75" s="307"/>
      <c r="Q75" s="307"/>
      <c r="R75" s="307"/>
      <c r="S75" s="307"/>
      <c r="T75" s="307"/>
      <c r="U75" s="307"/>
      <c r="V75" s="307"/>
      <c r="W75" s="307"/>
      <c r="X75" s="234"/>
      <c r="Y75" s="235"/>
      <c r="Z75" s="235"/>
      <c r="AA75" s="235"/>
      <c r="AB75" s="235"/>
      <c r="AC75" s="235"/>
    </row>
    <row r="76" spans="1:29" ht="15.75" customHeight="1">
      <c r="A76" s="488"/>
      <c r="B76" s="1257"/>
      <c r="C76" s="1647"/>
      <c r="D76" s="205" t="s">
        <v>54</v>
      </c>
      <c r="E76" s="772" t="s">
        <v>61</v>
      </c>
      <c r="F76" s="772" t="s">
        <v>61</v>
      </c>
      <c r="G76" s="772">
        <v>0.04</v>
      </c>
      <c r="H76" s="1309">
        <v>0.09</v>
      </c>
      <c r="I76" s="940"/>
      <c r="J76" s="940"/>
      <c r="K76" s="940"/>
      <c r="L76" s="238"/>
      <c r="M76" s="238"/>
      <c r="N76" s="238"/>
      <c r="O76" s="281"/>
      <c r="P76" s="234"/>
      <c r="Q76" s="307"/>
      <c r="R76" s="307"/>
      <c r="S76" s="307"/>
      <c r="T76" s="307"/>
      <c r="U76" s="307"/>
      <c r="V76" s="307"/>
      <c r="W76" s="307"/>
      <c r="X76" s="234"/>
      <c r="Y76" s="235"/>
      <c r="Z76" s="235"/>
      <c r="AA76" s="235"/>
      <c r="AB76" s="235"/>
      <c r="AC76" s="235"/>
    </row>
    <row r="77" spans="1:29" ht="15" customHeight="1">
      <c r="A77" s="488"/>
      <c r="B77" s="1257"/>
      <c r="C77" s="1647"/>
      <c r="D77" s="644" t="s">
        <v>105</v>
      </c>
      <c r="E77" s="1307" t="s">
        <v>61</v>
      </c>
      <c r="F77" s="1307" t="s">
        <v>61</v>
      </c>
      <c r="G77" s="1307">
        <v>0.02</v>
      </c>
      <c r="H77" s="1308">
        <v>0.03</v>
      </c>
      <c r="I77" s="940"/>
      <c r="J77" s="940"/>
      <c r="K77" s="940"/>
      <c r="L77" s="941"/>
      <c r="M77" s="941"/>
      <c r="N77" s="941"/>
      <c r="O77" s="281"/>
      <c r="P77" s="234"/>
      <c r="Q77" s="307"/>
      <c r="R77" s="307"/>
      <c r="S77" s="307"/>
      <c r="T77" s="307"/>
      <c r="U77" s="307"/>
      <c r="V77" s="307"/>
      <c r="W77" s="307"/>
      <c r="X77" s="234"/>
      <c r="Y77" s="235"/>
      <c r="Z77" s="235"/>
      <c r="AA77" s="235"/>
      <c r="AB77" s="235"/>
      <c r="AC77" s="235"/>
    </row>
    <row r="78" spans="1:29" ht="15" customHeight="1">
      <c r="A78" s="488"/>
      <c r="B78" s="1257"/>
      <c r="C78" s="1648" t="s">
        <v>107</v>
      </c>
      <c r="D78" s="643" t="s">
        <v>102</v>
      </c>
      <c r="E78" s="1312">
        <v>0.19</v>
      </c>
      <c r="F78" s="1313">
        <v>0.2</v>
      </c>
      <c r="G78" s="1313">
        <v>0.19</v>
      </c>
      <c r="H78" s="1314">
        <v>0.21</v>
      </c>
      <c r="I78" s="940"/>
      <c r="J78" s="940"/>
      <c r="K78" s="940"/>
      <c r="L78" s="941"/>
      <c r="M78" s="941"/>
      <c r="N78" s="941"/>
      <c r="O78" s="281"/>
      <c r="P78" s="234"/>
      <c r="Q78" s="307"/>
      <c r="R78" s="307"/>
      <c r="S78" s="307"/>
      <c r="T78" s="307"/>
      <c r="U78" s="307"/>
      <c r="V78" s="307"/>
      <c r="W78" s="307"/>
      <c r="X78" s="234"/>
      <c r="Y78" s="235"/>
      <c r="Z78" s="235"/>
      <c r="AA78" s="235"/>
      <c r="AB78" s="235"/>
      <c r="AC78" s="235"/>
    </row>
    <row r="79" spans="1:29" ht="15" customHeight="1">
      <c r="A79" s="488"/>
      <c r="B79" s="1257"/>
      <c r="C79" s="1647"/>
      <c r="D79" s="205" t="s">
        <v>103</v>
      </c>
      <c r="E79" s="1122">
        <v>0.71</v>
      </c>
      <c r="F79" s="772">
        <v>0.69</v>
      </c>
      <c r="G79" s="772">
        <v>0.69</v>
      </c>
      <c r="H79" s="1309">
        <v>0.67</v>
      </c>
      <c r="I79" s="940"/>
      <c r="J79" s="940"/>
      <c r="K79" s="940"/>
      <c r="L79" s="941"/>
      <c r="M79" s="941"/>
      <c r="N79" s="941"/>
      <c r="O79" s="281"/>
      <c r="P79" s="234"/>
      <c r="Q79" s="307"/>
      <c r="R79" s="307"/>
      <c r="S79" s="307"/>
      <c r="T79" s="307"/>
      <c r="U79" s="307"/>
      <c r="V79" s="307"/>
      <c r="W79" s="307"/>
      <c r="X79" s="234"/>
      <c r="Y79" s="235"/>
      <c r="Z79" s="235"/>
      <c r="AA79" s="235"/>
      <c r="AB79" s="235"/>
      <c r="AC79" s="235"/>
    </row>
    <row r="80" spans="1:29" ht="15" customHeight="1">
      <c r="A80" s="488"/>
      <c r="B80" s="1257"/>
      <c r="C80" s="1647"/>
      <c r="D80" s="644" t="s">
        <v>104</v>
      </c>
      <c r="E80" s="1123">
        <v>0.11</v>
      </c>
      <c r="F80" s="1307">
        <v>0.11</v>
      </c>
      <c r="G80" s="1307">
        <v>0.12</v>
      </c>
      <c r="H80" s="1308">
        <v>0.13</v>
      </c>
      <c r="I80" s="940"/>
      <c r="J80" s="940"/>
      <c r="K80" s="940"/>
      <c r="L80" s="940"/>
      <c r="M80" s="940"/>
      <c r="N80" s="940"/>
      <c r="O80" s="281"/>
      <c r="P80" s="234"/>
      <c r="Q80" s="307"/>
      <c r="R80" s="307"/>
      <c r="S80" s="307"/>
      <c r="T80" s="307"/>
      <c r="U80" s="307"/>
      <c r="V80" s="307"/>
      <c r="W80" s="307"/>
      <c r="X80" s="234"/>
      <c r="Y80" s="235"/>
      <c r="Z80" s="235"/>
      <c r="AA80" s="235"/>
      <c r="AB80" s="235"/>
      <c r="AC80" s="235"/>
    </row>
    <row r="81" spans="1:29" ht="15" customHeight="1">
      <c r="A81" s="488"/>
      <c r="B81" s="1257"/>
      <c r="C81" s="1647"/>
      <c r="D81" s="205" t="s">
        <v>51</v>
      </c>
      <c r="E81" s="772">
        <v>0.89</v>
      </c>
      <c r="F81" s="772">
        <v>0.87</v>
      </c>
      <c r="G81" s="772">
        <v>0.7</v>
      </c>
      <c r="H81" s="1309">
        <v>0.69</v>
      </c>
      <c r="I81" s="940"/>
      <c r="J81" s="940"/>
      <c r="K81" s="940"/>
      <c r="L81" s="940"/>
      <c r="M81" s="940"/>
      <c r="N81" s="940"/>
      <c r="O81" s="281"/>
      <c r="P81" s="234"/>
      <c r="Q81" s="307"/>
      <c r="R81" s="307"/>
      <c r="S81" s="307"/>
      <c r="T81" s="307"/>
      <c r="U81" s="307"/>
      <c r="V81" s="307"/>
      <c r="W81" s="307"/>
      <c r="X81" s="234"/>
      <c r="Y81" s="235"/>
      <c r="Z81" s="235"/>
      <c r="AA81" s="235"/>
      <c r="AB81" s="235"/>
      <c r="AC81" s="235"/>
    </row>
    <row r="82" spans="1:29" ht="15" customHeight="1">
      <c r="A82" s="488"/>
      <c r="B82" s="1257"/>
      <c r="C82" s="1647"/>
      <c r="D82" s="644" t="s">
        <v>52</v>
      </c>
      <c r="E82" s="1307">
        <v>0.11</v>
      </c>
      <c r="F82" s="1307">
        <v>0.13</v>
      </c>
      <c r="G82" s="1307">
        <v>0.12</v>
      </c>
      <c r="H82" s="1308">
        <v>0.13</v>
      </c>
      <c r="I82" s="940"/>
      <c r="J82" s="940"/>
      <c r="K82" s="940"/>
      <c r="L82" s="940"/>
      <c r="M82" s="940"/>
      <c r="N82" s="940"/>
      <c r="O82" s="281"/>
      <c r="P82" s="234"/>
      <c r="Q82" s="307"/>
      <c r="R82" s="307"/>
      <c r="S82" s="307"/>
      <c r="T82" s="307"/>
      <c r="U82" s="307"/>
      <c r="V82" s="307"/>
      <c r="W82" s="307"/>
      <c r="X82" s="234"/>
      <c r="Y82" s="235"/>
      <c r="Z82" s="235"/>
      <c r="AA82" s="235"/>
      <c r="AB82" s="235"/>
      <c r="AC82" s="235"/>
    </row>
    <row r="83" spans="1:29" ht="15" customHeight="1">
      <c r="A83" s="488"/>
      <c r="B83" s="1257"/>
      <c r="C83" s="1647"/>
      <c r="D83" s="205" t="s">
        <v>54</v>
      </c>
      <c r="E83" s="772" t="s">
        <v>61</v>
      </c>
      <c r="F83" s="772" t="s">
        <v>61</v>
      </c>
      <c r="G83" s="772">
        <v>0.17</v>
      </c>
      <c r="H83" s="1309">
        <v>0.01</v>
      </c>
      <c r="I83" s="940"/>
      <c r="J83" s="940"/>
      <c r="K83" s="940"/>
      <c r="L83" s="940"/>
      <c r="M83" s="940"/>
      <c r="N83" s="940"/>
      <c r="O83" s="281"/>
      <c r="P83" s="234"/>
      <c r="Q83" s="307"/>
      <c r="R83" s="307"/>
      <c r="S83" s="307"/>
      <c r="T83" s="307"/>
      <c r="U83" s="307"/>
      <c r="V83" s="307"/>
      <c r="W83" s="307"/>
      <c r="X83" s="234"/>
      <c r="Y83" s="235"/>
      <c r="Z83" s="235"/>
      <c r="AA83" s="235"/>
      <c r="AB83" s="235"/>
      <c r="AC83" s="235"/>
    </row>
    <row r="84" spans="1:29" ht="15" customHeight="1">
      <c r="A84" s="488"/>
      <c r="B84" s="1257"/>
      <c r="C84" s="1649"/>
      <c r="D84" s="882" t="s">
        <v>105</v>
      </c>
      <c r="E84" s="1126" t="s">
        <v>61</v>
      </c>
      <c r="F84" s="1126" t="s">
        <v>61</v>
      </c>
      <c r="G84" s="1126">
        <v>0.01</v>
      </c>
      <c r="H84" s="1315">
        <v>0.17</v>
      </c>
      <c r="I84" s="940"/>
      <c r="J84" s="940"/>
      <c r="K84" s="940"/>
      <c r="L84" s="940"/>
      <c r="M84" s="940"/>
      <c r="N84" s="940"/>
      <c r="O84" s="281"/>
      <c r="P84" s="234"/>
      <c r="Q84" s="307"/>
      <c r="R84" s="307"/>
      <c r="S84" s="307"/>
      <c r="T84" s="307"/>
      <c r="U84" s="307"/>
      <c r="V84" s="307"/>
      <c r="W84" s="307"/>
      <c r="X84" s="234"/>
      <c r="Y84" s="235"/>
      <c r="Z84" s="235"/>
      <c r="AA84" s="235"/>
      <c r="AB84" s="235"/>
      <c r="AC84" s="235"/>
    </row>
    <row r="85" spans="1:29" ht="15" customHeight="1">
      <c r="A85" s="488"/>
      <c r="B85" s="1257"/>
      <c r="C85" s="1647" t="s">
        <v>108</v>
      </c>
      <c r="D85" s="644" t="s">
        <v>102</v>
      </c>
      <c r="E85" s="1123">
        <v>0.16</v>
      </c>
      <c r="F85" s="1307">
        <v>0.17</v>
      </c>
      <c r="G85" s="1307">
        <v>0.16</v>
      </c>
      <c r="H85" s="1308">
        <v>0.2</v>
      </c>
      <c r="I85" s="940"/>
      <c r="J85" s="940"/>
      <c r="K85" s="940"/>
      <c r="L85" s="940"/>
      <c r="M85" s="940"/>
      <c r="N85" s="940"/>
      <c r="O85" s="281"/>
      <c r="P85" s="234"/>
      <c r="Q85" s="307"/>
      <c r="R85" s="307"/>
      <c r="S85" s="307"/>
      <c r="T85" s="307"/>
      <c r="U85" s="307"/>
      <c r="V85" s="307"/>
      <c r="W85" s="307"/>
      <c r="X85" s="234"/>
      <c r="Y85" s="235"/>
      <c r="Z85" s="235"/>
      <c r="AA85" s="235"/>
      <c r="AB85" s="235"/>
      <c r="AC85" s="235"/>
    </row>
    <row r="86" spans="1:29" ht="15" customHeight="1">
      <c r="A86" s="488"/>
      <c r="B86" s="1257"/>
      <c r="C86" s="1647"/>
      <c r="D86" s="205" t="s">
        <v>103</v>
      </c>
      <c r="E86" s="1122">
        <v>0.76</v>
      </c>
      <c r="F86" s="772">
        <v>0.74</v>
      </c>
      <c r="G86" s="772">
        <v>0.75</v>
      </c>
      <c r="H86" s="1309">
        <v>0.69</v>
      </c>
      <c r="I86" s="940"/>
      <c r="J86" s="940"/>
      <c r="K86" s="940"/>
      <c r="L86" s="940"/>
      <c r="M86" s="940"/>
      <c r="N86" s="940"/>
      <c r="O86" s="281"/>
      <c r="P86" s="234"/>
      <c r="Q86" s="307"/>
      <c r="R86" s="307"/>
      <c r="S86" s="307"/>
      <c r="T86" s="307"/>
      <c r="U86" s="307"/>
      <c r="V86" s="307"/>
      <c r="W86" s="307"/>
      <c r="X86" s="234"/>
      <c r="Y86" s="235"/>
      <c r="Z86" s="235"/>
      <c r="AA86" s="235"/>
      <c r="AB86" s="235"/>
      <c r="AC86" s="235"/>
    </row>
    <row r="87" spans="1:29" ht="15" customHeight="1">
      <c r="A87" s="488"/>
      <c r="B87" s="1257"/>
      <c r="C87" s="1647"/>
      <c r="D87" s="644" t="s">
        <v>104</v>
      </c>
      <c r="E87" s="1123">
        <v>0.08</v>
      </c>
      <c r="F87" s="1307">
        <v>0.08</v>
      </c>
      <c r="G87" s="1307">
        <v>0.09</v>
      </c>
      <c r="H87" s="1308">
        <v>0.12</v>
      </c>
      <c r="I87" s="940"/>
      <c r="J87" s="940"/>
      <c r="K87" s="940"/>
      <c r="L87" s="940"/>
      <c r="M87" s="940"/>
      <c r="N87" s="940"/>
      <c r="O87" s="281"/>
      <c r="P87" s="234"/>
      <c r="Q87" s="307"/>
      <c r="R87" s="307"/>
      <c r="S87" s="307"/>
      <c r="T87" s="307"/>
      <c r="U87" s="307"/>
      <c r="V87" s="307"/>
      <c r="W87" s="307"/>
      <c r="X87" s="234"/>
      <c r="Y87" s="235"/>
      <c r="Z87" s="235"/>
      <c r="AA87" s="235"/>
      <c r="AB87" s="235"/>
      <c r="AC87" s="235"/>
    </row>
    <row r="88" spans="1:29" ht="15" customHeight="1">
      <c r="A88" s="488"/>
      <c r="B88" s="1257"/>
      <c r="C88" s="1647"/>
      <c r="D88" s="205" t="s">
        <v>51</v>
      </c>
      <c r="E88" s="772">
        <v>0.69</v>
      </c>
      <c r="F88" s="772">
        <v>0.64</v>
      </c>
      <c r="G88" s="772">
        <v>0.59</v>
      </c>
      <c r="H88" s="1309">
        <v>0.64</v>
      </c>
      <c r="I88" s="940"/>
      <c r="J88" s="940"/>
      <c r="K88" s="940"/>
      <c r="L88" s="940"/>
      <c r="M88" s="940"/>
      <c r="N88" s="940"/>
      <c r="O88" s="281"/>
      <c r="P88" s="234"/>
      <c r="Q88" s="307"/>
      <c r="R88" s="307"/>
      <c r="S88" s="307"/>
      <c r="T88" s="307"/>
      <c r="U88" s="307"/>
      <c r="V88" s="307"/>
      <c r="W88" s="307"/>
      <c r="X88" s="234"/>
      <c r="Y88" s="235"/>
      <c r="Z88" s="235"/>
      <c r="AA88" s="235"/>
      <c r="AB88" s="235"/>
      <c r="AC88" s="235"/>
    </row>
    <row r="89" spans="1:29" ht="15" customHeight="1">
      <c r="A89" s="488"/>
      <c r="B89" s="1257"/>
      <c r="C89" s="1647"/>
      <c r="D89" s="644" t="s">
        <v>52</v>
      </c>
      <c r="E89" s="1307">
        <v>0.31</v>
      </c>
      <c r="F89" s="1307">
        <v>0.36</v>
      </c>
      <c r="G89" s="1307">
        <v>0.33</v>
      </c>
      <c r="H89" s="1308">
        <v>0.24</v>
      </c>
      <c r="I89" s="940"/>
      <c r="J89" s="940"/>
      <c r="K89" s="940"/>
      <c r="L89" s="940"/>
      <c r="M89" s="940"/>
      <c r="N89" s="940"/>
      <c r="O89" s="281"/>
      <c r="P89" s="234"/>
      <c r="Q89" s="307"/>
      <c r="R89" s="307"/>
      <c r="S89" s="307"/>
      <c r="T89" s="307"/>
      <c r="U89" s="307"/>
      <c r="V89" s="307"/>
      <c r="W89" s="307"/>
      <c r="X89" s="234"/>
      <c r="Y89" s="235"/>
      <c r="Z89" s="235"/>
      <c r="AA89" s="235"/>
      <c r="AB89" s="235"/>
      <c r="AC89" s="235"/>
    </row>
    <row r="90" spans="1:29" ht="15" customHeight="1">
      <c r="A90" s="488"/>
      <c r="B90" s="1257"/>
      <c r="C90" s="1647"/>
      <c r="D90" s="205" t="s">
        <v>54</v>
      </c>
      <c r="E90" s="772" t="s">
        <v>61</v>
      </c>
      <c r="F90" s="772" t="s">
        <v>61</v>
      </c>
      <c r="G90" s="772">
        <v>7.0000000000000007E-2</v>
      </c>
      <c r="H90" s="1309">
        <v>0.02</v>
      </c>
      <c r="I90" s="940"/>
      <c r="J90" s="940"/>
      <c r="K90" s="940"/>
      <c r="L90" s="940"/>
      <c r="M90" s="940"/>
      <c r="N90" s="940"/>
      <c r="O90" s="281"/>
      <c r="P90" s="234"/>
      <c r="Q90" s="307"/>
      <c r="R90" s="307"/>
      <c r="S90" s="307"/>
      <c r="T90" s="307"/>
      <c r="U90" s="307"/>
      <c r="V90" s="307"/>
      <c r="W90" s="307"/>
      <c r="X90" s="234"/>
      <c r="Y90" s="235"/>
      <c r="Z90" s="235"/>
      <c r="AA90" s="235"/>
      <c r="AB90" s="235"/>
      <c r="AC90" s="235"/>
    </row>
    <row r="91" spans="1:29" ht="15" customHeight="1">
      <c r="A91" s="488"/>
      <c r="B91" s="1257"/>
      <c r="C91" s="1647"/>
      <c r="D91" s="644" t="s">
        <v>105</v>
      </c>
      <c r="E91" s="1307" t="s">
        <v>61</v>
      </c>
      <c r="F91" s="1307" t="s">
        <v>61</v>
      </c>
      <c r="G91" s="1307">
        <v>0.01</v>
      </c>
      <c r="H91" s="1315">
        <v>0.1</v>
      </c>
      <c r="I91" s="940"/>
      <c r="J91" s="940"/>
      <c r="K91" s="940"/>
      <c r="L91" s="940"/>
      <c r="M91" s="940"/>
      <c r="N91" s="940"/>
      <c r="O91" s="281"/>
      <c r="P91" s="234"/>
      <c r="Q91" s="307"/>
      <c r="R91" s="307"/>
      <c r="S91" s="307"/>
      <c r="T91" s="307"/>
      <c r="U91" s="307"/>
      <c r="V91" s="307"/>
      <c r="W91" s="307"/>
      <c r="X91" s="234"/>
      <c r="Y91" s="235"/>
      <c r="Z91" s="235"/>
      <c r="AA91" s="235"/>
      <c r="AB91" s="235"/>
      <c r="AC91" s="235"/>
    </row>
    <row r="92" spans="1:29" ht="15" customHeight="1">
      <c r="A92" s="488"/>
      <c r="B92" s="1257"/>
      <c r="C92" s="1648" t="s">
        <v>109</v>
      </c>
      <c r="D92" s="643" t="s">
        <v>102</v>
      </c>
      <c r="E92" s="1312">
        <v>0.04</v>
      </c>
      <c r="F92" s="1313">
        <v>0.03</v>
      </c>
      <c r="G92" s="1313">
        <v>0.02</v>
      </c>
      <c r="H92" s="1314">
        <v>0.02</v>
      </c>
      <c r="I92" s="940"/>
      <c r="J92" s="940"/>
      <c r="K92" s="940"/>
      <c r="L92" s="940"/>
      <c r="M92" s="940"/>
      <c r="N92" s="940"/>
      <c r="O92" s="281"/>
      <c r="P92" s="234"/>
      <c r="Q92" s="307"/>
      <c r="R92" s="307"/>
      <c r="S92" s="307"/>
      <c r="T92" s="307"/>
      <c r="U92" s="307"/>
      <c r="V92" s="307"/>
      <c r="W92" s="307"/>
      <c r="X92" s="234"/>
      <c r="Y92" s="235"/>
      <c r="Z92" s="235"/>
      <c r="AA92" s="235"/>
      <c r="AB92" s="235"/>
      <c r="AC92" s="235"/>
    </row>
    <row r="93" spans="1:29" ht="15" customHeight="1">
      <c r="A93" s="488"/>
      <c r="B93" s="1257"/>
      <c r="C93" s="1647"/>
      <c r="D93" s="205" t="s">
        <v>103</v>
      </c>
      <c r="E93" s="1122">
        <v>0.83</v>
      </c>
      <c r="F93" s="772">
        <v>0.86</v>
      </c>
      <c r="G93" s="772">
        <v>0.83</v>
      </c>
      <c r="H93" s="1309">
        <v>0.84</v>
      </c>
      <c r="I93" s="940"/>
      <c r="J93" s="940"/>
      <c r="K93" s="940"/>
      <c r="L93" s="940"/>
      <c r="M93" s="940"/>
      <c r="N93" s="940"/>
      <c r="O93" s="281"/>
      <c r="P93" s="234"/>
      <c r="Q93" s="307"/>
      <c r="R93" s="307"/>
      <c r="S93" s="307"/>
      <c r="T93" s="307"/>
      <c r="U93" s="307"/>
      <c r="V93" s="307"/>
      <c r="W93" s="307"/>
      <c r="X93" s="234"/>
      <c r="Y93" s="235"/>
      <c r="Z93" s="235"/>
      <c r="AA93" s="235"/>
      <c r="AB93" s="235"/>
      <c r="AC93" s="235"/>
    </row>
    <row r="94" spans="1:29" ht="15" customHeight="1">
      <c r="A94" s="488"/>
      <c r="B94" s="1257"/>
      <c r="C94" s="1647"/>
      <c r="D94" s="644" t="s">
        <v>104</v>
      </c>
      <c r="E94" s="1123">
        <v>0.14000000000000001</v>
      </c>
      <c r="F94" s="1307">
        <v>0.12</v>
      </c>
      <c r="G94" s="1307">
        <v>0.15</v>
      </c>
      <c r="H94" s="1308">
        <v>0.15</v>
      </c>
      <c r="I94" s="940"/>
      <c r="J94" s="940"/>
      <c r="K94" s="940"/>
      <c r="L94" s="940"/>
      <c r="M94" s="940"/>
      <c r="N94" s="940"/>
      <c r="O94" s="281"/>
      <c r="P94" s="234"/>
      <c r="Q94" s="307"/>
      <c r="R94" s="307"/>
      <c r="S94" s="307"/>
      <c r="T94" s="307"/>
      <c r="U94" s="307"/>
      <c r="V94" s="307"/>
      <c r="W94" s="307"/>
      <c r="X94" s="234"/>
      <c r="Y94" s="235"/>
      <c r="Z94" s="235"/>
      <c r="AA94" s="235"/>
      <c r="AB94" s="235"/>
      <c r="AC94" s="235"/>
    </row>
    <row r="95" spans="1:29" ht="15" customHeight="1">
      <c r="A95" s="488"/>
      <c r="B95" s="1257"/>
      <c r="C95" s="1647"/>
      <c r="D95" s="205" t="s">
        <v>51</v>
      </c>
      <c r="E95" s="772">
        <v>0.81</v>
      </c>
      <c r="F95" s="772">
        <v>0.75</v>
      </c>
      <c r="G95" s="772">
        <v>0.71</v>
      </c>
      <c r="H95" s="1309">
        <v>0.65</v>
      </c>
      <c r="I95" s="940"/>
      <c r="J95" s="940"/>
      <c r="K95" s="940"/>
      <c r="L95" s="940"/>
      <c r="M95" s="940"/>
      <c r="N95" s="940"/>
      <c r="O95" s="281"/>
      <c r="P95" s="234"/>
      <c r="Q95" s="307"/>
      <c r="R95" s="307"/>
      <c r="S95" s="307"/>
      <c r="T95" s="307"/>
      <c r="U95" s="307"/>
      <c r="V95" s="307"/>
      <c r="W95" s="307"/>
      <c r="X95" s="234"/>
      <c r="Y95" s="235"/>
      <c r="Z95" s="235"/>
      <c r="AA95" s="235"/>
      <c r="AB95" s="235"/>
      <c r="AC95" s="235"/>
    </row>
    <row r="96" spans="1:29" ht="15" customHeight="1">
      <c r="A96" s="488"/>
      <c r="B96" s="1257"/>
      <c r="C96" s="1647"/>
      <c r="D96" s="644" t="s">
        <v>52</v>
      </c>
      <c r="E96" s="1307">
        <v>0.19</v>
      </c>
      <c r="F96" s="1307">
        <v>0.25</v>
      </c>
      <c r="G96" s="1307">
        <v>0.22</v>
      </c>
      <c r="H96" s="1308">
        <v>0.25</v>
      </c>
      <c r="I96" s="940"/>
      <c r="J96" s="940"/>
      <c r="K96" s="940"/>
      <c r="L96" s="940"/>
      <c r="M96" s="940"/>
      <c r="N96" s="940"/>
      <c r="O96" s="281"/>
      <c r="P96" s="234"/>
      <c r="Q96" s="307"/>
      <c r="R96" s="307"/>
      <c r="S96" s="307"/>
      <c r="T96" s="307"/>
      <c r="U96" s="307"/>
      <c r="V96" s="307"/>
      <c r="W96" s="307"/>
      <c r="X96" s="234"/>
      <c r="Y96" s="235"/>
      <c r="Z96" s="235"/>
      <c r="AA96" s="235"/>
      <c r="AB96" s="235"/>
      <c r="AC96" s="235"/>
    </row>
    <row r="97" spans="1:29" ht="15" customHeight="1">
      <c r="A97" s="488"/>
      <c r="B97" s="1257"/>
      <c r="C97" s="1647"/>
      <c r="D97" s="205" t="s">
        <v>54</v>
      </c>
      <c r="E97" s="772" t="s">
        <v>61</v>
      </c>
      <c r="F97" s="772" t="s">
        <v>61</v>
      </c>
      <c r="G97" s="772">
        <v>0.06</v>
      </c>
      <c r="H97" s="1309">
        <v>0.01</v>
      </c>
      <c r="I97" s="940"/>
      <c r="J97" s="940"/>
      <c r="K97" s="940"/>
      <c r="L97" s="940"/>
      <c r="M97" s="940"/>
      <c r="N97" s="940"/>
      <c r="O97" s="281"/>
      <c r="P97" s="234"/>
      <c r="Q97" s="307"/>
      <c r="R97" s="307"/>
      <c r="S97" s="307"/>
      <c r="T97" s="307"/>
      <c r="U97" s="307"/>
      <c r="V97" s="307"/>
      <c r="W97" s="307"/>
      <c r="X97" s="234"/>
      <c r="Y97" s="235"/>
      <c r="Z97" s="235"/>
      <c r="AA97" s="235"/>
      <c r="AB97" s="235"/>
      <c r="AC97" s="235"/>
    </row>
    <row r="98" spans="1:29" ht="15" customHeight="1">
      <c r="A98" s="488"/>
      <c r="B98" s="1257"/>
      <c r="C98" s="1649"/>
      <c r="D98" s="882" t="s">
        <v>105</v>
      </c>
      <c r="E98" s="1126" t="s">
        <v>61</v>
      </c>
      <c r="F98" s="1126" t="s">
        <v>61</v>
      </c>
      <c r="G98" s="1126">
        <v>0.01</v>
      </c>
      <c r="H98" s="1315">
        <v>0.09</v>
      </c>
      <c r="I98" s="940"/>
      <c r="J98" s="940"/>
      <c r="K98" s="940"/>
      <c r="L98" s="940"/>
      <c r="M98" s="940"/>
      <c r="N98" s="940"/>
      <c r="O98" s="281"/>
      <c r="P98" s="234"/>
      <c r="Q98" s="307"/>
      <c r="R98" s="307"/>
      <c r="S98" s="307"/>
      <c r="T98" s="307"/>
      <c r="U98" s="307"/>
      <c r="V98" s="307"/>
      <c r="W98" s="307"/>
      <c r="X98" s="234"/>
      <c r="Y98" s="235"/>
      <c r="Z98" s="235"/>
      <c r="AA98" s="235"/>
      <c r="AB98" s="235"/>
      <c r="AC98" s="235"/>
    </row>
    <row r="99" spans="1:29" ht="15" customHeight="1">
      <c r="A99" s="488"/>
      <c r="B99" s="1257"/>
      <c r="C99" s="1647" t="s">
        <v>110</v>
      </c>
      <c r="D99" s="644" t="s">
        <v>102</v>
      </c>
      <c r="E99" s="1123">
        <v>0</v>
      </c>
      <c r="F99" s="1307">
        <v>0.01</v>
      </c>
      <c r="G99" s="1307">
        <v>0</v>
      </c>
      <c r="H99" s="1308">
        <v>0</v>
      </c>
      <c r="I99" s="940"/>
      <c r="J99" s="940"/>
      <c r="K99" s="940"/>
      <c r="L99" s="940"/>
      <c r="M99" s="940"/>
      <c r="N99" s="940"/>
      <c r="O99" s="281"/>
      <c r="P99" s="234"/>
      <c r="Q99" s="307"/>
      <c r="R99" s="307"/>
      <c r="S99" s="307"/>
      <c r="T99" s="307"/>
      <c r="U99" s="307"/>
      <c r="V99" s="307"/>
      <c r="W99" s="307"/>
      <c r="X99" s="234"/>
      <c r="Y99" s="235"/>
      <c r="Z99" s="235"/>
      <c r="AA99" s="235"/>
      <c r="AB99" s="235"/>
      <c r="AC99" s="235"/>
    </row>
    <row r="100" spans="1:29" ht="15" customHeight="1">
      <c r="A100" s="488"/>
      <c r="B100" s="1257"/>
      <c r="C100" s="1647"/>
      <c r="D100" s="205" t="s">
        <v>103</v>
      </c>
      <c r="E100" s="1122">
        <v>0.86</v>
      </c>
      <c r="F100" s="772">
        <v>0.84</v>
      </c>
      <c r="G100" s="772">
        <v>0.82</v>
      </c>
      <c r="H100" s="1309">
        <v>0.82</v>
      </c>
      <c r="I100" s="940"/>
      <c r="J100" s="940"/>
      <c r="K100" s="940"/>
      <c r="L100" s="940"/>
      <c r="M100" s="940"/>
      <c r="N100" s="940"/>
      <c r="O100" s="281"/>
      <c r="P100" s="234"/>
      <c r="Q100" s="307"/>
      <c r="R100" s="307"/>
      <c r="S100" s="307"/>
      <c r="T100" s="307"/>
      <c r="U100" s="307"/>
      <c r="V100" s="307"/>
      <c r="W100" s="307"/>
      <c r="X100" s="234"/>
      <c r="Y100" s="235"/>
      <c r="Z100" s="235"/>
      <c r="AA100" s="235"/>
      <c r="AB100" s="235"/>
      <c r="AC100" s="235"/>
    </row>
    <row r="101" spans="1:29" ht="15" customHeight="1">
      <c r="A101" s="488"/>
      <c r="B101" s="1257"/>
      <c r="C101" s="1647"/>
      <c r="D101" s="644" t="s">
        <v>104</v>
      </c>
      <c r="E101" s="1123">
        <v>0.14000000000000001</v>
      </c>
      <c r="F101" s="1307">
        <v>0.15</v>
      </c>
      <c r="G101" s="1307">
        <v>0.18</v>
      </c>
      <c r="H101" s="1308">
        <v>0.18</v>
      </c>
      <c r="I101" s="940"/>
      <c r="J101" s="940"/>
      <c r="K101" s="940"/>
      <c r="L101" s="940"/>
      <c r="M101" s="940"/>
      <c r="N101" s="940"/>
      <c r="O101" s="281"/>
      <c r="P101" s="234"/>
      <c r="Q101" s="307"/>
      <c r="R101" s="307"/>
      <c r="S101" s="307"/>
      <c r="T101" s="307"/>
      <c r="U101" s="307"/>
      <c r="V101" s="307"/>
      <c r="W101" s="307"/>
      <c r="X101" s="234"/>
      <c r="Y101" s="235"/>
      <c r="Z101" s="235"/>
      <c r="AA101" s="235"/>
      <c r="AB101" s="235"/>
      <c r="AC101" s="235"/>
    </row>
    <row r="102" spans="1:29" ht="15" customHeight="1">
      <c r="A102" s="488"/>
      <c r="B102" s="1257"/>
      <c r="C102" s="1647"/>
      <c r="D102" s="205" t="s">
        <v>51</v>
      </c>
      <c r="E102" s="772">
        <v>0.84</v>
      </c>
      <c r="F102" s="772">
        <v>0.82</v>
      </c>
      <c r="G102" s="772">
        <v>0.75</v>
      </c>
      <c r="H102" s="1309">
        <v>0.74</v>
      </c>
      <c r="I102" s="940"/>
      <c r="J102" s="940"/>
      <c r="K102" s="940"/>
      <c r="L102" s="940"/>
      <c r="M102" s="940"/>
      <c r="N102" s="940"/>
      <c r="O102" s="281"/>
      <c r="P102" s="234"/>
      <c r="Q102" s="307"/>
      <c r="R102" s="307"/>
      <c r="S102" s="307"/>
      <c r="T102" s="307"/>
      <c r="U102" s="307"/>
      <c r="V102" s="307"/>
      <c r="W102" s="307"/>
      <c r="X102" s="234"/>
      <c r="Y102" s="235"/>
      <c r="Z102" s="235"/>
      <c r="AA102" s="235"/>
      <c r="AB102" s="235"/>
      <c r="AC102" s="235"/>
    </row>
    <row r="103" spans="1:29" ht="15" customHeight="1">
      <c r="A103" s="488"/>
      <c r="B103" s="1257"/>
      <c r="C103" s="1647"/>
      <c r="D103" s="644" t="s">
        <v>52</v>
      </c>
      <c r="E103" s="1307">
        <v>0.16</v>
      </c>
      <c r="F103" s="1307">
        <v>0.18</v>
      </c>
      <c r="G103" s="1307">
        <v>0.19</v>
      </c>
      <c r="H103" s="1308">
        <v>0.2</v>
      </c>
      <c r="I103" s="940"/>
      <c r="J103" s="940"/>
      <c r="K103" s="940"/>
      <c r="L103" s="940"/>
      <c r="M103" s="940"/>
      <c r="N103" s="940"/>
      <c r="O103" s="281"/>
      <c r="P103" s="234"/>
      <c r="Q103" s="307"/>
      <c r="R103" s="307"/>
      <c r="S103" s="307"/>
      <c r="T103" s="307"/>
      <c r="U103" s="307"/>
      <c r="V103" s="307"/>
      <c r="W103" s="307"/>
      <c r="X103" s="234"/>
      <c r="Y103" s="235"/>
      <c r="Z103" s="235"/>
      <c r="AA103" s="235"/>
      <c r="AB103" s="235"/>
      <c r="AC103" s="235"/>
    </row>
    <row r="104" spans="1:29" ht="15" customHeight="1">
      <c r="A104" s="488"/>
      <c r="B104" s="1257"/>
      <c r="C104" s="1647"/>
      <c r="D104" s="205" t="s">
        <v>54</v>
      </c>
      <c r="E104" s="772" t="s">
        <v>61</v>
      </c>
      <c r="F104" s="772" t="s">
        <v>61</v>
      </c>
      <c r="G104" s="772">
        <v>0.04</v>
      </c>
      <c r="H104" s="1309">
        <v>0.01</v>
      </c>
      <c r="I104" s="940"/>
      <c r="J104" s="940"/>
      <c r="K104" s="940"/>
      <c r="L104" s="940"/>
      <c r="M104" s="940"/>
      <c r="N104" s="940"/>
      <c r="O104" s="281"/>
      <c r="P104" s="234"/>
      <c r="Q104" s="307"/>
      <c r="R104" s="307"/>
      <c r="S104" s="307"/>
      <c r="T104" s="307"/>
      <c r="U104" s="307"/>
      <c r="V104" s="307"/>
      <c r="W104" s="307"/>
      <c r="X104" s="234"/>
      <c r="Y104" s="235"/>
      <c r="Z104" s="235"/>
      <c r="AA104" s="235"/>
      <c r="AB104" s="235"/>
      <c r="AC104" s="235"/>
    </row>
    <row r="105" spans="1:29" ht="15" customHeight="1">
      <c r="A105" s="488"/>
      <c r="B105" s="1257"/>
      <c r="C105" s="1647"/>
      <c r="D105" s="644" t="s">
        <v>105</v>
      </c>
      <c r="E105" s="1307" t="s">
        <v>61</v>
      </c>
      <c r="F105" s="1307" t="s">
        <v>61</v>
      </c>
      <c r="G105" s="1307">
        <v>0.01</v>
      </c>
      <c r="H105" s="1315">
        <v>0.05</v>
      </c>
      <c r="I105" s="940"/>
      <c r="J105" s="940"/>
      <c r="K105" s="940"/>
      <c r="L105" s="940"/>
      <c r="M105" s="940"/>
      <c r="N105" s="940"/>
      <c r="O105" s="281"/>
      <c r="P105" s="234"/>
      <c r="Q105" s="307"/>
      <c r="R105" s="307"/>
      <c r="S105" s="307"/>
      <c r="T105" s="307"/>
      <c r="U105" s="307"/>
      <c r="V105" s="307"/>
      <c r="W105" s="307"/>
      <c r="X105" s="234"/>
      <c r="Y105" s="235"/>
      <c r="Z105" s="235"/>
      <c r="AA105" s="235"/>
      <c r="AB105" s="235"/>
      <c r="AC105" s="235"/>
    </row>
    <row r="106" spans="1:29" ht="15" customHeight="1">
      <c r="A106" s="488"/>
      <c r="B106" s="1257"/>
      <c r="C106" s="1648" t="s">
        <v>111</v>
      </c>
      <c r="D106" s="643" t="s">
        <v>102</v>
      </c>
      <c r="E106" s="1312">
        <v>0</v>
      </c>
      <c r="F106" s="1313">
        <v>0</v>
      </c>
      <c r="G106" s="1313">
        <v>0</v>
      </c>
      <c r="H106" s="1314">
        <v>0</v>
      </c>
      <c r="I106" s="940"/>
      <c r="J106" s="940"/>
      <c r="K106" s="940"/>
      <c r="L106" s="940"/>
      <c r="M106" s="940"/>
      <c r="N106" s="940"/>
      <c r="O106" s="281"/>
      <c r="P106" s="234"/>
      <c r="Q106" s="307"/>
      <c r="R106" s="307"/>
      <c r="S106" s="307"/>
      <c r="T106" s="307"/>
      <c r="U106" s="307"/>
      <c r="V106" s="307"/>
      <c r="W106" s="307"/>
      <c r="X106" s="234"/>
      <c r="Y106" s="235"/>
      <c r="Z106" s="235"/>
      <c r="AA106" s="235"/>
      <c r="AB106" s="235"/>
      <c r="AC106" s="235"/>
    </row>
    <row r="107" spans="1:29" ht="15" customHeight="1">
      <c r="A107" s="488"/>
      <c r="B107" s="1257"/>
      <c r="C107" s="1647"/>
      <c r="D107" s="205" t="s">
        <v>103</v>
      </c>
      <c r="E107" s="1122">
        <v>0.56999999999999995</v>
      </c>
      <c r="F107" s="772">
        <v>0.37</v>
      </c>
      <c r="G107" s="772">
        <v>0.56000000000000005</v>
      </c>
      <c r="H107" s="1309">
        <v>0.56000000000000005</v>
      </c>
      <c r="I107" s="940"/>
      <c r="J107" s="940"/>
      <c r="K107" s="940"/>
      <c r="L107" s="940"/>
      <c r="M107" s="940"/>
      <c r="N107" s="940"/>
      <c r="O107" s="281"/>
      <c r="P107" s="234"/>
      <c r="Q107" s="307"/>
      <c r="R107" s="307"/>
      <c r="S107" s="307"/>
      <c r="T107" s="307"/>
      <c r="U107" s="307"/>
      <c r="V107" s="307"/>
      <c r="W107" s="307"/>
      <c r="X107" s="234"/>
      <c r="Y107" s="235"/>
      <c r="Z107" s="235"/>
      <c r="AA107" s="235"/>
      <c r="AB107" s="235"/>
      <c r="AC107" s="235"/>
    </row>
    <row r="108" spans="1:29" ht="15" customHeight="1">
      <c r="A108" s="488"/>
      <c r="B108" s="1257"/>
      <c r="C108" s="1647"/>
      <c r="D108" s="644" t="s">
        <v>104</v>
      </c>
      <c r="E108" s="1123">
        <v>0.43</v>
      </c>
      <c r="F108" s="1307">
        <v>0.63</v>
      </c>
      <c r="G108" s="1307">
        <v>0.44</v>
      </c>
      <c r="H108" s="1308">
        <v>0.44</v>
      </c>
      <c r="I108" s="940"/>
      <c r="J108" s="940"/>
      <c r="K108" s="940"/>
      <c r="L108" s="940"/>
      <c r="M108" s="940"/>
      <c r="N108" s="940"/>
      <c r="O108" s="281"/>
      <c r="P108" s="234"/>
      <c r="Q108" s="307"/>
      <c r="R108" s="307"/>
      <c r="S108" s="307"/>
      <c r="T108" s="307"/>
      <c r="U108" s="307"/>
      <c r="V108" s="307"/>
      <c r="W108" s="307"/>
      <c r="X108" s="234"/>
      <c r="Y108" s="235"/>
      <c r="Z108" s="235"/>
      <c r="AA108" s="235"/>
      <c r="AB108" s="235"/>
      <c r="AC108" s="235"/>
    </row>
    <row r="109" spans="1:29" ht="15" customHeight="1">
      <c r="A109" s="488"/>
      <c r="B109" s="1257"/>
      <c r="C109" s="1647"/>
      <c r="D109" s="205" t="s">
        <v>51</v>
      </c>
      <c r="E109" s="772">
        <v>0.71</v>
      </c>
      <c r="F109" s="772">
        <v>0.74</v>
      </c>
      <c r="G109" s="772">
        <v>0.67</v>
      </c>
      <c r="H109" s="1309">
        <v>0.56000000000000005</v>
      </c>
      <c r="I109" s="940"/>
      <c r="J109" s="940"/>
      <c r="K109" s="940"/>
      <c r="L109" s="940"/>
      <c r="M109" s="940"/>
      <c r="N109" s="940"/>
      <c r="O109" s="281"/>
      <c r="P109" s="234"/>
      <c r="Q109" s="307"/>
      <c r="R109" s="307"/>
      <c r="S109" s="307"/>
      <c r="T109" s="307"/>
      <c r="U109" s="307"/>
      <c r="V109" s="307"/>
      <c r="W109" s="307"/>
      <c r="X109" s="234"/>
      <c r="Y109" s="235"/>
      <c r="Z109" s="235"/>
      <c r="AA109" s="235"/>
      <c r="AB109" s="235"/>
      <c r="AC109" s="235"/>
    </row>
    <row r="110" spans="1:29" ht="15" customHeight="1">
      <c r="A110" s="488"/>
      <c r="B110" s="1257"/>
      <c r="C110" s="1647"/>
      <c r="D110" s="644" t="s">
        <v>52</v>
      </c>
      <c r="E110" s="1307">
        <v>0.28999999999999998</v>
      </c>
      <c r="F110" s="1307">
        <v>0.26</v>
      </c>
      <c r="G110" s="1307">
        <v>0.22</v>
      </c>
      <c r="H110" s="1308">
        <v>0.22</v>
      </c>
      <c r="I110" s="940"/>
      <c r="J110" s="940"/>
      <c r="K110" s="940"/>
      <c r="L110" s="940"/>
      <c r="M110" s="940"/>
      <c r="N110" s="940"/>
      <c r="O110" s="940"/>
      <c r="P110" s="234"/>
      <c r="Q110" s="307"/>
      <c r="R110" s="307"/>
      <c r="S110" s="307"/>
      <c r="T110" s="307"/>
      <c r="U110" s="307"/>
      <c r="V110" s="307"/>
      <c r="W110" s="307"/>
      <c r="X110" s="234"/>
      <c r="Y110" s="235"/>
      <c r="Z110" s="235"/>
      <c r="AA110" s="235"/>
      <c r="AB110" s="235"/>
      <c r="AC110" s="235"/>
    </row>
    <row r="111" spans="1:29" ht="15" customHeight="1">
      <c r="A111" s="488"/>
      <c r="B111" s="1257"/>
      <c r="C111" s="1647"/>
      <c r="D111" s="205" t="s">
        <v>54</v>
      </c>
      <c r="E111" s="772" t="s">
        <v>61</v>
      </c>
      <c r="F111" s="772" t="s">
        <v>61</v>
      </c>
      <c r="G111" s="772">
        <v>0.11</v>
      </c>
      <c r="H111" s="1309">
        <v>0</v>
      </c>
      <c r="I111" s="940"/>
      <c r="J111" s="940"/>
      <c r="K111" s="940"/>
      <c r="L111" s="940"/>
      <c r="M111" s="940"/>
      <c r="N111" s="940"/>
      <c r="O111" s="940"/>
      <c r="P111" s="234"/>
      <c r="Q111" s="307"/>
      <c r="R111" s="307"/>
      <c r="S111" s="307"/>
      <c r="T111" s="307"/>
      <c r="U111" s="307"/>
      <c r="V111" s="307"/>
      <c r="W111" s="307"/>
      <c r="X111" s="234"/>
      <c r="Y111" s="235"/>
      <c r="Z111" s="235"/>
      <c r="AA111" s="235"/>
      <c r="AB111" s="235"/>
      <c r="AC111" s="235"/>
    </row>
    <row r="112" spans="1:29" ht="15" customHeight="1">
      <c r="A112" s="488"/>
      <c r="B112" s="1257"/>
      <c r="C112" s="1649"/>
      <c r="D112" s="882" t="s">
        <v>105</v>
      </c>
      <c r="E112" s="1126" t="s">
        <v>61</v>
      </c>
      <c r="F112" s="1126" t="s">
        <v>61</v>
      </c>
      <c r="G112" s="1126">
        <v>0</v>
      </c>
      <c r="H112" s="1315">
        <v>0.22</v>
      </c>
      <c r="I112" s="940"/>
      <c r="J112" s="940"/>
      <c r="K112" s="940"/>
      <c r="L112" s="940"/>
      <c r="M112" s="940"/>
      <c r="N112" s="940"/>
      <c r="O112" s="940"/>
      <c r="P112" s="234"/>
      <c r="Q112" s="307"/>
      <c r="R112" s="307"/>
      <c r="S112" s="307"/>
      <c r="T112" s="307"/>
      <c r="U112" s="307"/>
      <c r="V112" s="307"/>
      <c r="W112" s="307"/>
      <c r="X112" s="234"/>
      <c r="Y112" s="235"/>
      <c r="Z112" s="235"/>
      <c r="AA112" s="235"/>
      <c r="AB112" s="235"/>
      <c r="AC112" s="235"/>
    </row>
    <row r="113" spans="1:29" ht="15" customHeight="1">
      <c r="A113" s="488"/>
      <c r="B113" s="1257"/>
      <c r="C113" s="1677" t="s">
        <v>112</v>
      </c>
      <c r="D113" s="204" t="s">
        <v>102</v>
      </c>
      <c r="E113" s="1316">
        <v>0.2</v>
      </c>
      <c r="F113" s="1317">
        <v>0.22</v>
      </c>
      <c r="G113" s="1317">
        <v>0.21</v>
      </c>
      <c r="H113" s="1318">
        <v>0.22</v>
      </c>
      <c r="I113" s="940"/>
      <c r="J113" s="940"/>
      <c r="K113" s="940"/>
      <c r="L113" s="940"/>
      <c r="M113" s="940"/>
      <c r="N113" s="940"/>
      <c r="O113" s="940"/>
      <c r="P113" s="234"/>
      <c r="Q113" s="307"/>
      <c r="R113" s="307"/>
      <c r="S113" s="307"/>
      <c r="T113" s="307"/>
      <c r="U113" s="307"/>
      <c r="V113" s="307"/>
      <c r="W113" s="307"/>
      <c r="X113" s="234"/>
      <c r="Y113" s="235"/>
      <c r="Z113" s="235"/>
      <c r="AA113" s="235"/>
      <c r="AB113" s="235"/>
      <c r="AC113" s="235"/>
    </row>
    <row r="114" spans="1:29" ht="15" customHeight="1">
      <c r="A114" s="488"/>
      <c r="B114" s="1257"/>
      <c r="C114" s="1677"/>
      <c r="D114" s="206" t="s">
        <v>103</v>
      </c>
      <c r="E114" s="1319">
        <v>0.7</v>
      </c>
      <c r="F114" s="1320">
        <v>0.67</v>
      </c>
      <c r="G114" s="1320">
        <v>0.68</v>
      </c>
      <c r="H114" s="1321">
        <v>0.65</v>
      </c>
      <c r="I114" s="940"/>
      <c r="J114" s="940"/>
      <c r="K114" s="940"/>
      <c r="L114" s="940"/>
      <c r="M114" s="940"/>
      <c r="N114" s="940"/>
      <c r="O114" s="940"/>
      <c r="P114" s="398"/>
      <c r="Q114" s="307"/>
      <c r="R114" s="307"/>
      <c r="S114" s="307"/>
      <c r="T114" s="307"/>
      <c r="U114" s="307"/>
      <c r="V114" s="307"/>
      <c r="W114" s="307"/>
      <c r="X114" s="234"/>
      <c r="Y114" s="235"/>
      <c r="Z114" s="235"/>
      <c r="AA114" s="235"/>
      <c r="AB114" s="235"/>
      <c r="AC114" s="235"/>
    </row>
    <row r="115" spans="1:29" ht="15" customHeight="1">
      <c r="A115" s="488"/>
      <c r="B115" s="1257"/>
      <c r="C115" s="1677"/>
      <c r="D115" s="204" t="s">
        <v>104</v>
      </c>
      <c r="E115" s="1316">
        <v>0.1</v>
      </c>
      <c r="F115" s="1317">
        <v>0.1</v>
      </c>
      <c r="G115" s="1317">
        <v>0.12</v>
      </c>
      <c r="H115" s="1318">
        <v>0.12</v>
      </c>
      <c r="I115" s="940"/>
      <c r="J115" s="940"/>
      <c r="K115" s="940"/>
      <c r="L115" s="940"/>
      <c r="M115" s="940"/>
      <c r="N115" s="940"/>
      <c r="O115" s="940"/>
      <c r="P115" s="398"/>
      <c r="Q115" s="307"/>
      <c r="R115" s="307"/>
      <c r="S115" s="307"/>
      <c r="T115" s="307"/>
      <c r="U115" s="307"/>
      <c r="V115" s="307"/>
      <c r="W115" s="307"/>
      <c r="X115" s="234"/>
      <c r="Y115" s="235"/>
      <c r="Z115" s="235"/>
      <c r="AA115" s="235"/>
      <c r="AB115" s="235"/>
      <c r="AC115" s="235"/>
    </row>
    <row r="116" spans="1:29" ht="15" customHeight="1">
      <c r="A116" s="488"/>
      <c r="B116" s="1257"/>
      <c r="C116" s="1677"/>
      <c r="D116" s="206" t="s">
        <v>51</v>
      </c>
      <c r="E116" s="1320">
        <v>0.85</v>
      </c>
      <c r="F116" s="1320">
        <v>0.82</v>
      </c>
      <c r="G116" s="1320">
        <v>0.68</v>
      </c>
      <c r="H116" s="1321">
        <v>0.67</v>
      </c>
      <c r="I116" s="940"/>
      <c r="J116" s="940"/>
      <c r="K116" s="940"/>
      <c r="L116" s="940"/>
      <c r="M116" s="940"/>
      <c r="N116" s="940"/>
      <c r="O116" s="940"/>
      <c r="P116" s="398"/>
      <c r="Q116" s="307"/>
      <c r="R116" s="307"/>
      <c r="S116" s="307"/>
      <c r="T116" s="307"/>
      <c r="U116" s="307"/>
      <c r="V116" s="307"/>
      <c r="W116" s="307"/>
      <c r="X116" s="234"/>
      <c r="Y116" s="235"/>
      <c r="Z116" s="235"/>
      <c r="AA116" s="235"/>
      <c r="AB116" s="235"/>
      <c r="AC116" s="235"/>
    </row>
    <row r="117" spans="1:29" ht="15" customHeight="1">
      <c r="A117" s="488"/>
      <c r="B117" s="1257"/>
      <c r="C117" s="1677"/>
      <c r="D117" s="204" t="s">
        <v>52</v>
      </c>
      <c r="E117" s="1317">
        <v>0.15</v>
      </c>
      <c r="F117" s="1317">
        <v>0.18</v>
      </c>
      <c r="G117" s="1317">
        <v>0.17</v>
      </c>
      <c r="H117" s="1318">
        <v>0.18</v>
      </c>
      <c r="I117" s="940"/>
      <c r="J117" s="940"/>
      <c r="K117" s="940"/>
      <c r="L117" s="940"/>
      <c r="M117" s="940"/>
      <c r="N117" s="940"/>
      <c r="O117" s="940"/>
      <c r="P117" s="398"/>
      <c r="Q117" s="307"/>
      <c r="R117" s="307"/>
      <c r="S117" s="307"/>
      <c r="T117" s="307"/>
      <c r="U117" s="307"/>
      <c r="V117" s="307"/>
      <c r="W117" s="307"/>
      <c r="X117" s="234"/>
      <c r="Y117" s="235"/>
      <c r="Z117" s="235"/>
      <c r="AA117" s="235"/>
      <c r="AB117" s="235"/>
      <c r="AC117" s="235"/>
    </row>
    <row r="118" spans="1:29" ht="15" customHeight="1">
      <c r="A118" s="488"/>
      <c r="B118" s="1257"/>
      <c r="C118" s="1677"/>
      <c r="D118" s="206" t="s">
        <v>54</v>
      </c>
      <c r="E118" s="1320" t="s">
        <v>61</v>
      </c>
      <c r="F118" s="1320" t="s">
        <v>61</v>
      </c>
      <c r="G118" s="1320">
        <v>0.01</v>
      </c>
      <c r="H118" s="1321">
        <v>0.01</v>
      </c>
      <c r="I118" s="940"/>
      <c r="J118" s="940"/>
      <c r="K118" s="940"/>
      <c r="L118" s="940"/>
      <c r="M118" s="940"/>
      <c r="N118" s="940"/>
      <c r="O118" s="940"/>
      <c r="P118" s="398"/>
      <c r="Q118" s="307"/>
      <c r="R118" s="307"/>
      <c r="S118" s="307"/>
      <c r="T118" s="307"/>
      <c r="U118" s="307"/>
      <c r="V118" s="307"/>
      <c r="W118" s="307"/>
      <c r="X118" s="234"/>
      <c r="Y118" s="281"/>
      <c r="Z118" s="234"/>
      <c r="AA118" s="234"/>
      <c r="AB118" s="234"/>
      <c r="AC118" s="234"/>
    </row>
    <row r="119" spans="1:29" ht="15" customHeight="1">
      <c r="A119" s="488"/>
      <c r="B119" s="1257"/>
      <c r="C119" s="1677"/>
      <c r="D119" s="204" t="s">
        <v>105</v>
      </c>
      <c r="E119" s="1317" t="s">
        <v>61</v>
      </c>
      <c r="F119" s="1317" t="s">
        <v>61</v>
      </c>
      <c r="G119" s="1317">
        <v>0.15</v>
      </c>
      <c r="H119" s="1322">
        <v>0.14000000000000001</v>
      </c>
      <c r="I119" s="940"/>
      <c r="J119" s="940"/>
      <c r="K119" s="940"/>
      <c r="L119" s="940"/>
      <c r="M119" s="940"/>
      <c r="N119" s="940"/>
      <c r="O119" s="940"/>
      <c r="P119" s="398"/>
      <c r="Q119" s="307"/>
      <c r="R119" s="307"/>
      <c r="S119" s="307"/>
      <c r="T119" s="307"/>
      <c r="U119" s="307"/>
      <c r="V119" s="307"/>
      <c r="W119" s="307"/>
      <c r="X119" s="234"/>
      <c r="Y119" s="281"/>
      <c r="Z119" s="234"/>
      <c r="AA119" s="234"/>
      <c r="AB119" s="234"/>
      <c r="AC119" s="234"/>
    </row>
    <row r="120" spans="1:29" ht="15" customHeight="1">
      <c r="A120" s="488"/>
      <c r="B120" s="1257"/>
      <c r="C120" s="1648" t="s">
        <v>113</v>
      </c>
      <c r="D120" s="643" t="s">
        <v>102</v>
      </c>
      <c r="E120" s="1312">
        <v>0</v>
      </c>
      <c r="F120" s="1313">
        <v>0</v>
      </c>
      <c r="G120" s="1313">
        <v>0</v>
      </c>
      <c r="H120" s="1314">
        <v>0</v>
      </c>
      <c r="I120" s="940"/>
      <c r="J120" s="940"/>
      <c r="K120" s="940"/>
      <c r="L120" s="940"/>
      <c r="M120" s="940"/>
      <c r="N120" s="940"/>
      <c r="O120" s="940"/>
      <c r="P120" s="398"/>
      <c r="Q120" s="307"/>
      <c r="R120" s="307"/>
      <c r="S120" s="307"/>
      <c r="T120" s="307"/>
      <c r="U120" s="307"/>
      <c r="V120" s="307"/>
      <c r="W120" s="307"/>
      <c r="X120" s="234"/>
      <c r="Y120" s="281"/>
      <c r="Z120" s="234"/>
      <c r="AA120" s="234"/>
      <c r="AB120" s="234"/>
      <c r="AC120" s="234"/>
    </row>
    <row r="121" spans="1:29" ht="15" customHeight="1">
      <c r="A121" s="488"/>
      <c r="B121" s="1257"/>
      <c r="C121" s="1647"/>
      <c r="D121" s="205" t="s">
        <v>103</v>
      </c>
      <c r="E121" s="1122">
        <v>0.33</v>
      </c>
      <c r="F121" s="772">
        <v>0.33</v>
      </c>
      <c r="G121" s="772">
        <v>0.31</v>
      </c>
      <c r="H121" s="1309">
        <v>0.27</v>
      </c>
      <c r="I121" s="940"/>
      <c r="J121" s="940"/>
      <c r="K121" s="940"/>
      <c r="L121" s="940"/>
      <c r="M121" s="940"/>
      <c r="N121" s="940"/>
      <c r="O121" s="940"/>
      <c r="P121" s="398"/>
      <c r="Q121" s="307"/>
      <c r="R121" s="307"/>
      <c r="S121" s="307"/>
      <c r="T121" s="307"/>
      <c r="U121" s="307"/>
      <c r="V121" s="307"/>
      <c r="W121" s="307"/>
      <c r="X121" s="234"/>
      <c r="Y121" s="281"/>
      <c r="Z121" s="234"/>
      <c r="AA121" s="234"/>
      <c r="AB121" s="234"/>
      <c r="AC121" s="234"/>
    </row>
    <row r="122" spans="1:29" ht="15" customHeight="1">
      <c r="A122" s="488"/>
      <c r="B122" s="1257"/>
      <c r="C122" s="1647"/>
      <c r="D122" s="644" t="s">
        <v>104</v>
      </c>
      <c r="E122" s="1123">
        <v>0.67</v>
      </c>
      <c r="F122" s="1307">
        <v>0.67</v>
      </c>
      <c r="G122" s="1307">
        <v>0.69</v>
      </c>
      <c r="H122" s="1308">
        <v>0.73</v>
      </c>
      <c r="I122" s="940"/>
      <c r="J122" s="940"/>
      <c r="K122" s="940"/>
      <c r="L122" s="940"/>
      <c r="M122" s="940"/>
      <c r="N122" s="940"/>
      <c r="O122" s="940"/>
      <c r="P122" s="398"/>
      <c r="Q122" s="307"/>
      <c r="R122" s="307"/>
      <c r="S122" s="307"/>
      <c r="T122" s="307"/>
      <c r="U122" s="307"/>
      <c r="V122" s="307"/>
      <c r="W122" s="307"/>
      <c r="X122" s="234"/>
      <c r="Y122" s="281"/>
      <c r="Z122" s="234"/>
      <c r="AA122" s="234"/>
      <c r="AB122" s="234"/>
      <c r="AC122" s="234"/>
    </row>
    <row r="123" spans="1:29" ht="15" customHeight="1">
      <c r="A123" s="488"/>
      <c r="B123" s="1257"/>
      <c r="C123" s="1647"/>
      <c r="D123" s="205" t="s">
        <v>51</v>
      </c>
      <c r="E123" s="772">
        <v>0.83</v>
      </c>
      <c r="F123" s="772">
        <v>0.83</v>
      </c>
      <c r="G123" s="772">
        <v>0.77</v>
      </c>
      <c r="H123" s="1309">
        <v>0.64</v>
      </c>
      <c r="I123" s="940"/>
      <c r="J123" s="940"/>
      <c r="K123" s="940"/>
      <c r="L123" s="940"/>
      <c r="M123" s="940"/>
      <c r="N123" s="940"/>
      <c r="O123" s="940"/>
      <c r="P123" s="398"/>
      <c r="Q123" s="307"/>
      <c r="R123" s="307"/>
      <c r="S123" s="307"/>
      <c r="T123" s="307"/>
      <c r="U123" s="307"/>
      <c r="V123" s="307"/>
      <c r="W123" s="307"/>
      <c r="X123" s="234"/>
      <c r="Y123" s="281"/>
      <c r="Z123" s="234"/>
      <c r="AA123" s="234"/>
      <c r="AB123" s="234"/>
      <c r="AC123" s="234"/>
    </row>
    <row r="124" spans="1:29" ht="15" customHeight="1">
      <c r="A124" s="488"/>
      <c r="B124" s="1257"/>
      <c r="C124" s="1647"/>
      <c r="D124" s="644" t="s">
        <v>52</v>
      </c>
      <c r="E124" s="1307">
        <v>0.17</v>
      </c>
      <c r="F124" s="1307">
        <v>0.17</v>
      </c>
      <c r="G124" s="1307">
        <v>0.23</v>
      </c>
      <c r="H124" s="1308">
        <v>0.18</v>
      </c>
      <c r="I124" s="940"/>
      <c r="J124" s="940"/>
      <c r="K124" s="940"/>
      <c r="L124" s="940"/>
      <c r="M124" s="940"/>
      <c r="N124" s="940"/>
      <c r="O124" s="940"/>
      <c r="P124" s="398"/>
      <c r="Q124" s="307"/>
      <c r="R124" s="307"/>
      <c r="S124" s="307"/>
      <c r="T124" s="307"/>
      <c r="U124" s="307"/>
      <c r="V124" s="307"/>
      <c r="W124" s="307"/>
      <c r="X124" s="234"/>
      <c r="Y124" s="281"/>
      <c r="Z124" s="234"/>
      <c r="AA124" s="234"/>
      <c r="AB124" s="234"/>
      <c r="AC124" s="234"/>
    </row>
    <row r="125" spans="1:29" ht="15" customHeight="1">
      <c r="A125" s="488"/>
      <c r="B125" s="1257"/>
      <c r="C125" s="1647"/>
      <c r="D125" s="205" t="s">
        <v>54</v>
      </c>
      <c r="E125" s="772" t="s">
        <v>61</v>
      </c>
      <c r="F125" s="772" t="s">
        <v>61</v>
      </c>
      <c r="G125" s="772">
        <v>0</v>
      </c>
      <c r="H125" s="1309">
        <v>0</v>
      </c>
      <c r="I125" s="940"/>
      <c r="J125" s="940"/>
      <c r="K125" s="940"/>
      <c r="L125" s="940"/>
      <c r="M125" s="940"/>
      <c r="N125" s="940"/>
      <c r="O125" s="940"/>
      <c r="P125" s="398"/>
      <c r="Q125" s="307"/>
      <c r="R125" s="307"/>
      <c r="S125" s="307"/>
      <c r="T125" s="307"/>
      <c r="U125" s="307"/>
      <c r="V125" s="307"/>
      <c r="W125" s="307"/>
      <c r="X125" s="234"/>
      <c r="Y125" s="281"/>
      <c r="Z125" s="234"/>
      <c r="AA125" s="234"/>
      <c r="AB125" s="234"/>
      <c r="AC125" s="234"/>
    </row>
    <row r="126" spans="1:29" ht="15" customHeight="1">
      <c r="A126" s="488"/>
      <c r="B126" s="1257"/>
      <c r="C126" s="1649"/>
      <c r="D126" s="882" t="s">
        <v>105</v>
      </c>
      <c r="E126" s="1126" t="s">
        <v>61</v>
      </c>
      <c r="F126" s="1126" t="s">
        <v>61</v>
      </c>
      <c r="G126" s="1126">
        <v>0</v>
      </c>
      <c r="H126" s="1315">
        <v>0.18</v>
      </c>
      <c r="I126" s="940"/>
      <c r="J126" s="940"/>
      <c r="K126" s="940"/>
      <c r="L126" s="940"/>
      <c r="M126" s="940"/>
      <c r="N126" s="940"/>
      <c r="O126" s="940"/>
      <c r="P126" s="398"/>
      <c r="Q126" s="307"/>
      <c r="R126" s="307"/>
      <c r="S126" s="307"/>
      <c r="T126" s="307"/>
      <c r="U126" s="307"/>
      <c r="V126" s="307"/>
      <c r="W126" s="307"/>
      <c r="X126" s="234"/>
      <c r="Y126" s="281"/>
      <c r="Z126" s="234"/>
      <c r="AA126" s="234"/>
      <c r="AB126" s="234"/>
      <c r="AC126" s="234"/>
    </row>
    <row r="127" spans="1:29" s="931" customFormat="1" ht="18" customHeight="1">
      <c r="A127" s="488"/>
      <c r="B127" s="1257"/>
      <c r="C127" s="1675" t="s">
        <v>114</v>
      </c>
      <c r="D127" s="1676"/>
      <c r="E127" s="1676"/>
      <c r="F127" s="1676"/>
      <c r="G127" s="1676"/>
      <c r="H127" s="1676"/>
      <c r="I127" s="1676"/>
      <c r="J127" s="1676"/>
      <c r="K127" s="1676"/>
      <c r="L127" s="1676"/>
      <c r="M127" s="1676"/>
      <c r="N127" s="1676"/>
      <c r="O127" s="943"/>
      <c r="P127" s="398"/>
      <c r="Q127" s="307"/>
      <c r="R127" s="307"/>
      <c r="S127" s="307"/>
      <c r="T127" s="307"/>
      <c r="X127" s="932"/>
      <c r="Y127" s="944"/>
      <c r="Z127" s="932"/>
      <c r="AA127" s="932"/>
      <c r="AB127" s="932"/>
      <c r="AC127" s="932"/>
    </row>
    <row r="128" spans="1:29" s="931" customFormat="1" ht="18" customHeight="1">
      <c r="A128" s="488"/>
      <c r="B128" s="1257"/>
      <c r="C128" s="1675" t="s">
        <v>115</v>
      </c>
      <c r="D128" s="1676"/>
      <c r="E128" s="1676"/>
      <c r="F128" s="1676"/>
      <c r="G128" s="1676"/>
      <c r="H128" s="1676"/>
      <c r="I128" s="1676"/>
      <c r="J128" s="1676"/>
      <c r="K128" s="1676"/>
      <c r="L128" s="1676"/>
      <c r="M128" s="1676"/>
      <c r="N128" s="1676"/>
      <c r="O128" s="945"/>
      <c r="P128" s="946"/>
      <c r="Q128" s="307"/>
      <c r="R128" s="307"/>
      <c r="S128" s="307"/>
      <c r="T128" s="307"/>
      <c r="X128" s="932"/>
      <c r="Y128" s="944"/>
      <c r="Z128" s="932"/>
      <c r="AA128" s="932"/>
      <c r="AB128" s="932"/>
      <c r="AC128" s="932"/>
    </row>
    <row r="129" spans="1:29" ht="22.5" customHeight="1">
      <c r="A129" s="488"/>
      <c r="B129" s="1257"/>
      <c r="C129" s="626"/>
      <c r="D129" s="626"/>
      <c r="E129" s="626"/>
      <c r="F129" s="626"/>
      <c r="G129" s="626"/>
      <c r="H129" s="626"/>
      <c r="I129" s="626"/>
      <c r="J129" s="626"/>
      <c r="K129" s="626"/>
      <c r="L129" s="626"/>
      <c r="M129" s="626"/>
      <c r="N129" s="626"/>
      <c r="O129" s="947"/>
      <c r="P129" s="281"/>
      <c r="Q129" s="307"/>
      <c r="R129" s="307"/>
      <c r="S129" s="307"/>
      <c r="T129" s="307"/>
      <c r="U129" s="307"/>
      <c r="V129" s="307"/>
      <c r="W129" s="307"/>
      <c r="X129" s="234"/>
      <c r="Y129" s="281"/>
      <c r="Z129" s="234"/>
      <c r="AA129" s="234"/>
      <c r="AB129" s="234"/>
      <c r="AC129" s="234"/>
    </row>
    <row r="130" spans="1:29" ht="15">
      <c r="A130" s="488"/>
      <c r="B130" s="1257"/>
      <c r="C130" s="1632" t="s">
        <v>116</v>
      </c>
      <c r="D130" s="1632"/>
      <c r="E130" s="1632"/>
      <c r="F130" s="1632"/>
      <c r="G130" s="1632"/>
      <c r="H130" s="1632"/>
      <c r="I130" s="1632"/>
      <c r="J130" s="1632"/>
      <c r="K130" s="1632"/>
      <c r="L130" s="1632"/>
      <c r="M130" s="1632"/>
      <c r="N130" s="1632"/>
      <c r="O130" s="1632"/>
      <c r="P130" s="281"/>
      <c r="Q130" s="307"/>
      <c r="R130" s="307"/>
      <c r="S130" s="307"/>
      <c r="T130" s="307"/>
      <c r="U130" s="307"/>
      <c r="V130" s="307"/>
      <c r="W130" s="307"/>
      <c r="X130" s="234"/>
      <c r="Y130" s="281"/>
      <c r="Z130" s="234"/>
      <c r="AA130" s="234"/>
      <c r="AB130" s="234"/>
      <c r="AC130" s="234"/>
    </row>
    <row r="131" spans="1:29" s="251" customFormat="1" ht="15">
      <c r="A131" s="488"/>
      <c r="B131" s="1259"/>
      <c r="C131" s="516" t="s">
        <v>50</v>
      </c>
      <c r="D131" s="1633">
        <v>2023</v>
      </c>
      <c r="E131" s="1633"/>
      <c r="F131" s="1633"/>
      <c r="G131" s="1633"/>
      <c r="H131" s="1633"/>
      <c r="I131" s="1633"/>
      <c r="J131" s="1633">
        <v>2024</v>
      </c>
      <c r="K131" s="1633"/>
      <c r="L131" s="1633"/>
      <c r="M131" s="1633"/>
      <c r="N131" s="1633"/>
      <c r="O131" s="1633"/>
      <c r="P131" s="948"/>
      <c r="Q131" s="317"/>
      <c r="R131" s="317"/>
      <c r="S131" s="317"/>
      <c r="T131" s="317"/>
      <c r="U131" s="317"/>
      <c r="V131" s="317"/>
      <c r="W131" s="317"/>
      <c r="X131" s="949"/>
      <c r="Y131" s="948"/>
      <c r="Z131" s="949"/>
      <c r="AA131" s="949"/>
      <c r="AB131" s="949"/>
      <c r="AC131" s="949"/>
    </row>
    <row r="132" spans="1:29" s="251" customFormat="1" ht="55.5" customHeight="1">
      <c r="A132" s="488"/>
      <c r="B132" s="1259"/>
      <c r="C132" s="516"/>
      <c r="D132" s="516" t="s">
        <v>89</v>
      </c>
      <c r="E132" s="516" t="s">
        <v>117</v>
      </c>
      <c r="F132" s="516" t="s">
        <v>91</v>
      </c>
      <c r="G132" s="516" t="s">
        <v>92</v>
      </c>
      <c r="H132" s="516" t="s">
        <v>93</v>
      </c>
      <c r="I132" s="516" t="s">
        <v>55</v>
      </c>
      <c r="J132" s="516" t="s">
        <v>89</v>
      </c>
      <c r="K132" s="516" t="s">
        <v>117</v>
      </c>
      <c r="L132" s="516" t="s">
        <v>91</v>
      </c>
      <c r="M132" s="516" t="s">
        <v>92</v>
      </c>
      <c r="N132" s="516" t="s">
        <v>93</v>
      </c>
      <c r="O132" s="516" t="s">
        <v>55</v>
      </c>
      <c r="P132" s="948"/>
      <c r="Q132" s="317"/>
      <c r="R132" s="317"/>
      <c r="S132" s="317"/>
      <c r="T132" s="317"/>
      <c r="U132" s="317"/>
      <c r="V132" s="317"/>
      <c r="W132" s="317"/>
      <c r="X132" s="949"/>
      <c r="Y132" s="948"/>
      <c r="Z132" s="949"/>
      <c r="AA132" s="949"/>
      <c r="AB132" s="949"/>
      <c r="AC132" s="949"/>
    </row>
    <row r="133" spans="1:29" ht="15">
      <c r="A133" s="488"/>
      <c r="B133" s="1257"/>
      <c r="C133" s="694" t="s">
        <v>111</v>
      </c>
      <c r="D133" s="950">
        <v>0</v>
      </c>
      <c r="E133" s="950">
        <v>1</v>
      </c>
      <c r="F133" s="950">
        <v>0</v>
      </c>
      <c r="G133" s="950">
        <v>0</v>
      </c>
      <c r="H133" s="950">
        <v>0</v>
      </c>
      <c r="I133" s="950">
        <v>0</v>
      </c>
      <c r="J133" s="950">
        <v>0</v>
      </c>
      <c r="K133" s="950">
        <v>0.66669999999999996</v>
      </c>
      <c r="L133" s="950">
        <v>0</v>
      </c>
      <c r="M133" s="950">
        <v>0</v>
      </c>
      <c r="N133" s="950">
        <v>0</v>
      </c>
      <c r="O133" s="950">
        <v>0.33329999999999999</v>
      </c>
      <c r="P133" s="281"/>
      <c r="Q133" s="307"/>
      <c r="R133" s="307"/>
      <c r="S133" s="307"/>
      <c r="T133" s="307"/>
      <c r="U133" s="307"/>
      <c r="V133" s="307"/>
      <c r="W133" s="307"/>
      <c r="X133" s="234"/>
      <c r="Y133" s="281"/>
      <c r="Z133" s="234"/>
      <c r="AA133" s="234"/>
      <c r="AB133" s="234"/>
      <c r="AC133" s="234"/>
    </row>
    <row r="134" spans="1:29" ht="15">
      <c r="A134" s="488"/>
      <c r="B134" s="1257"/>
      <c r="C134" s="190" t="s">
        <v>118</v>
      </c>
      <c r="D134" s="951">
        <v>1.7999999999999999E-2</v>
      </c>
      <c r="E134" s="951">
        <v>0.84</v>
      </c>
      <c r="F134" s="951">
        <v>0</v>
      </c>
      <c r="G134" s="951">
        <v>7.0999999999999994E-2</v>
      </c>
      <c r="H134" s="951">
        <v>0</v>
      </c>
      <c r="I134" s="951">
        <v>7.0999999999999994E-2</v>
      </c>
      <c r="J134" s="951">
        <v>1.61E-2</v>
      </c>
      <c r="K134" s="951">
        <v>0.8468</v>
      </c>
      <c r="L134" s="951">
        <v>0</v>
      </c>
      <c r="M134" s="951">
        <v>8.0600000000000005E-2</v>
      </c>
      <c r="N134" s="951">
        <v>0</v>
      </c>
      <c r="O134" s="951">
        <v>5.6500000000000002E-2</v>
      </c>
      <c r="P134" s="281"/>
      <c r="Q134" s="307"/>
      <c r="R134" s="307"/>
      <c r="S134" s="307"/>
      <c r="T134" s="307"/>
      <c r="U134" s="307"/>
      <c r="V134" s="307"/>
      <c r="W134" s="307"/>
      <c r="X134" s="234"/>
      <c r="Y134" s="281"/>
      <c r="Z134" s="234"/>
      <c r="AA134" s="234"/>
      <c r="AB134" s="234"/>
      <c r="AC134" s="234"/>
    </row>
    <row r="135" spans="1:29" ht="15">
      <c r="A135" s="488"/>
      <c r="B135" s="1257"/>
      <c r="C135" s="626" t="s">
        <v>119</v>
      </c>
      <c r="D135" s="952">
        <v>0.03</v>
      </c>
      <c r="E135" s="952">
        <v>0.68200000000000005</v>
      </c>
      <c r="F135" s="952">
        <v>0</v>
      </c>
      <c r="G135" s="952">
        <v>0.14599999999999999</v>
      </c>
      <c r="H135" s="952">
        <v>3.3000000000000002E-2</v>
      </c>
      <c r="I135" s="952">
        <v>0.109</v>
      </c>
      <c r="J135" s="952">
        <v>3.4799999999999998E-2</v>
      </c>
      <c r="K135" s="952">
        <v>0.68989999999999996</v>
      </c>
      <c r="L135" s="952">
        <v>3.5000000000000001E-3</v>
      </c>
      <c r="M135" s="952">
        <v>0.15679999999999999</v>
      </c>
      <c r="N135" s="952">
        <v>3.1399999999999997E-2</v>
      </c>
      <c r="O135" s="952">
        <v>8.3599999999999994E-2</v>
      </c>
      <c r="P135" s="281"/>
      <c r="Q135" s="307"/>
      <c r="R135" s="307"/>
      <c r="S135" s="307"/>
      <c r="T135" s="307"/>
      <c r="U135" s="307"/>
      <c r="V135" s="307"/>
      <c r="W135" s="307"/>
      <c r="X135" s="234"/>
      <c r="Y135" s="281"/>
      <c r="Z135" s="234"/>
      <c r="AA135" s="234"/>
      <c r="AB135" s="234"/>
      <c r="AC135" s="234"/>
    </row>
    <row r="136" spans="1:29" ht="15">
      <c r="A136" s="488"/>
      <c r="B136" s="1257"/>
      <c r="C136" s="190" t="s">
        <v>120</v>
      </c>
      <c r="D136" s="951">
        <v>8.9999999999999993E-3</v>
      </c>
      <c r="E136" s="951">
        <v>0.60599999999999998</v>
      </c>
      <c r="F136" s="951">
        <v>1E-3</v>
      </c>
      <c r="G136" s="951">
        <v>0.247</v>
      </c>
      <c r="H136" s="951">
        <v>6.5000000000000002E-2</v>
      </c>
      <c r="I136" s="951">
        <v>7.1999999999999995E-2</v>
      </c>
      <c r="J136" s="951">
        <v>1.0200000000000001E-2</v>
      </c>
      <c r="K136" s="951">
        <v>0.61599999999999999</v>
      </c>
      <c r="L136" s="951">
        <v>0</v>
      </c>
      <c r="M136" s="951">
        <v>0.25559999999999999</v>
      </c>
      <c r="N136" s="951">
        <v>6.8699999999999997E-2</v>
      </c>
      <c r="O136" s="951">
        <v>4.9399999999999999E-2</v>
      </c>
      <c r="P136" s="281"/>
      <c r="Q136" s="307"/>
      <c r="R136" s="307"/>
      <c r="S136" s="307"/>
      <c r="T136" s="307"/>
      <c r="U136" s="307"/>
      <c r="V136" s="307"/>
      <c r="W136" s="307"/>
      <c r="X136" s="234"/>
      <c r="Y136" s="281"/>
      <c r="Z136" s="234"/>
      <c r="AA136" s="234"/>
      <c r="AB136" s="234"/>
      <c r="AC136" s="234"/>
    </row>
    <row r="137" spans="1:29" ht="15">
      <c r="A137" s="488"/>
      <c r="B137" s="1257"/>
      <c r="C137" s="626" t="s">
        <v>121</v>
      </c>
      <c r="D137" s="952">
        <v>6.0000000000000001E-3</v>
      </c>
      <c r="E137" s="952">
        <v>0.48099999999999998</v>
      </c>
      <c r="F137" s="952">
        <v>2E-3</v>
      </c>
      <c r="G137" s="952">
        <v>0.35299999999999998</v>
      </c>
      <c r="H137" s="952">
        <v>9.2999999999999999E-2</v>
      </c>
      <c r="I137" s="952">
        <v>6.5000000000000002E-2</v>
      </c>
      <c r="J137" s="952">
        <v>6.6E-3</v>
      </c>
      <c r="K137" s="952">
        <v>0.47749999999999998</v>
      </c>
      <c r="L137" s="952">
        <v>1.9E-3</v>
      </c>
      <c r="M137" s="952">
        <v>0.37990000000000002</v>
      </c>
      <c r="N137" s="952">
        <v>9.5799999999999996E-2</v>
      </c>
      <c r="O137" s="952">
        <v>3.8199999999999998E-2</v>
      </c>
      <c r="P137" s="281"/>
      <c r="Q137" s="307"/>
      <c r="R137" s="307"/>
      <c r="S137" s="307"/>
      <c r="T137" s="307"/>
      <c r="U137" s="307"/>
      <c r="V137" s="307"/>
      <c r="W137" s="307"/>
      <c r="X137" s="234"/>
      <c r="Y137" s="281"/>
      <c r="Z137" s="234"/>
      <c r="AA137" s="234"/>
      <c r="AB137" s="234"/>
      <c r="AC137" s="234"/>
    </row>
    <row r="138" spans="1:29" ht="15">
      <c r="A138" s="488"/>
      <c r="B138" s="1257"/>
      <c r="C138" s="694" t="s">
        <v>122</v>
      </c>
      <c r="D138" s="950">
        <v>0.01</v>
      </c>
      <c r="E138" s="950">
        <v>0.59099999999999997</v>
      </c>
      <c r="F138" s="950">
        <v>1.7000000000000001E-2</v>
      </c>
      <c r="G138" s="950">
        <v>0.26100000000000001</v>
      </c>
      <c r="H138" s="950">
        <v>0.104</v>
      </c>
      <c r="I138" s="950">
        <v>1.7000000000000001E-2</v>
      </c>
      <c r="J138" s="950">
        <v>0</v>
      </c>
      <c r="K138" s="950">
        <v>0.60929999999999995</v>
      </c>
      <c r="L138" s="950">
        <v>0</v>
      </c>
      <c r="M138" s="950">
        <v>0.29799999999999999</v>
      </c>
      <c r="N138" s="950">
        <v>7.2800000000000004E-2</v>
      </c>
      <c r="O138" s="950">
        <v>1.9900000000000001E-2</v>
      </c>
      <c r="P138" s="281"/>
      <c r="Q138" s="307"/>
      <c r="R138" s="307"/>
      <c r="S138" s="307"/>
      <c r="T138" s="307"/>
      <c r="U138" s="307"/>
      <c r="V138" s="307"/>
      <c r="W138" s="307"/>
      <c r="X138" s="234"/>
      <c r="Y138" s="281"/>
      <c r="Z138" s="234"/>
      <c r="AA138" s="234"/>
      <c r="AB138" s="234"/>
      <c r="AC138" s="234"/>
    </row>
    <row r="139" spans="1:29" ht="15">
      <c r="A139" s="488"/>
      <c r="B139" s="1257"/>
      <c r="C139" s="190" t="s">
        <v>123</v>
      </c>
      <c r="D139" s="951">
        <v>0</v>
      </c>
      <c r="E139" s="951">
        <v>0.47299999999999998</v>
      </c>
      <c r="F139" s="951">
        <v>0</v>
      </c>
      <c r="G139" s="951">
        <v>0.36399999999999999</v>
      </c>
      <c r="H139" s="951">
        <v>0.11600000000000001</v>
      </c>
      <c r="I139" s="951">
        <v>4.7E-2</v>
      </c>
      <c r="J139" s="951">
        <v>6.4999999999999997E-3</v>
      </c>
      <c r="K139" s="951">
        <v>0.50649999999999995</v>
      </c>
      <c r="L139" s="951">
        <v>0</v>
      </c>
      <c r="M139" s="951">
        <v>0.3896</v>
      </c>
      <c r="N139" s="951">
        <v>7.7899999999999997E-2</v>
      </c>
      <c r="O139" s="951">
        <v>1.95E-2</v>
      </c>
      <c r="P139" s="281"/>
      <c r="Q139" s="307"/>
      <c r="R139" s="307"/>
      <c r="S139" s="307"/>
      <c r="T139" s="307"/>
      <c r="U139" s="307"/>
      <c r="V139" s="307"/>
      <c r="W139" s="307"/>
      <c r="X139" s="234"/>
      <c r="Y139" s="281"/>
      <c r="Z139" s="234"/>
      <c r="AA139" s="234"/>
      <c r="AB139" s="234"/>
      <c r="AC139" s="234"/>
    </row>
    <row r="140" spans="1:29" ht="15">
      <c r="A140" s="488"/>
      <c r="B140" s="1257"/>
      <c r="C140" s="891" t="s">
        <v>124</v>
      </c>
      <c r="D140" s="953">
        <v>8.9999999999999993E-3</v>
      </c>
      <c r="E140" s="953">
        <v>0.52600000000000002</v>
      </c>
      <c r="F140" s="953">
        <v>1E-3</v>
      </c>
      <c r="G140" s="953">
        <v>0.308</v>
      </c>
      <c r="H140" s="953">
        <v>8.1000000000000003E-2</v>
      </c>
      <c r="I140" s="953">
        <v>7.4999999999999997E-2</v>
      </c>
      <c r="J140" s="953">
        <v>8.6999999999999994E-3</v>
      </c>
      <c r="K140" s="953">
        <v>0.53210000000000002</v>
      </c>
      <c r="L140" s="953">
        <v>1.4E-3</v>
      </c>
      <c r="M140" s="953">
        <v>0.33160000000000001</v>
      </c>
      <c r="N140" s="953">
        <v>8.3599999999999994E-2</v>
      </c>
      <c r="O140" s="953">
        <v>4.2700000000000002E-2</v>
      </c>
      <c r="P140" s="281"/>
      <c r="Q140" s="307"/>
      <c r="R140" s="307"/>
      <c r="S140" s="307"/>
      <c r="T140" s="307"/>
      <c r="U140" s="307"/>
      <c r="V140" s="307"/>
      <c r="W140" s="307"/>
      <c r="X140" s="234"/>
      <c r="Y140" s="281"/>
      <c r="Z140" s="234"/>
      <c r="AA140" s="234"/>
      <c r="AB140" s="234"/>
      <c r="AC140" s="234"/>
    </row>
    <row r="141" spans="1:29" s="931" customFormat="1">
      <c r="A141" s="488"/>
      <c r="B141" s="1257"/>
      <c r="C141" s="1642" t="s">
        <v>114</v>
      </c>
      <c r="D141" s="1643"/>
      <c r="E141" s="1643"/>
      <c r="F141" s="1643"/>
      <c r="G141" s="1643"/>
      <c r="H141" s="1643"/>
      <c r="I141" s="1643"/>
      <c r="J141" s="1643"/>
      <c r="K141" s="1643"/>
      <c r="L141" s="1643"/>
      <c r="M141" s="1643"/>
      <c r="N141" s="1643"/>
      <c r="O141" s="954"/>
      <c r="P141" s="398"/>
      <c r="Q141" s="307"/>
      <c r="R141" s="307"/>
      <c r="S141" s="307"/>
      <c r="T141" s="307"/>
      <c r="X141" s="932"/>
      <c r="Y141" s="944"/>
      <c r="Z141" s="932"/>
      <c r="AA141" s="932"/>
      <c r="AB141" s="932"/>
      <c r="AC141" s="932"/>
    </row>
    <row r="142" spans="1:29" s="931" customFormat="1">
      <c r="A142" s="488"/>
      <c r="B142" s="1257"/>
      <c r="C142" s="1643" t="s">
        <v>125</v>
      </c>
      <c r="D142" s="1643"/>
      <c r="E142" s="1643"/>
      <c r="F142" s="1643"/>
      <c r="G142" s="1643"/>
      <c r="H142" s="1643"/>
      <c r="I142" s="1643"/>
      <c r="J142" s="1643"/>
      <c r="K142" s="1643"/>
      <c r="L142" s="1643"/>
      <c r="M142" s="1643"/>
      <c r="N142" s="1643"/>
      <c r="O142" s="398"/>
      <c r="P142" s="398"/>
      <c r="Q142" s="307"/>
      <c r="R142" s="307"/>
      <c r="S142" s="307"/>
      <c r="T142" s="307"/>
      <c r="X142" s="932"/>
      <c r="Y142" s="944"/>
      <c r="Z142" s="932"/>
      <c r="AA142" s="932"/>
      <c r="AB142" s="932"/>
      <c r="AC142" s="932"/>
    </row>
    <row r="143" spans="1:29" ht="22.5" customHeight="1">
      <c r="A143" s="488"/>
      <c r="B143" s="1257"/>
      <c r="C143" s="233"/>
      <c r="D143" s="233"/>
      <c r="E143" s="233"/>
      <c r="F143" s="233"/>
      <c r="G143" s="233"/>
      <c r="H143" s="233"/>
      <c r="I143" s="233"/>
      <c r="J143" s="233"/>
      <c r="K143" s="234"/>
      <c r="L143" s="234"/>
      <c r="M143" s="307"/>
      <c r="N143" s="234"/>
      <c r="O143" s="234"/>
      <c r="P143" s="234"/>
      <c r="Q143" s="307"/>
      <c r="R143" s="307"/>
      <c r="S143" s="307"/>
      <c r="T143" s="307"/>
      <c r="U143" s="307"/>
      <c r="V143" s="307"/>
      <c r="W143" s="307"/>
      <c r="X143" s="234"/>
      <c r="Y143" s="281"/>
      <c r="Z143" s="234"/>
      <c r="AA143" s="234"/>
      <c r="AB143" s="234"/>
      <c r="AC143" s="234"/>
    </row>
    <row r="144" spans="1:29" s="291" customFormat="1" ht="34.5" customHeight="1">
      <c r="A144" s="497"/>
      <c r="B144" s="1256"/>
      <c r="C144" s="1636" t="s">
        <v>126</v>
      </c>
      <c r="D144" s="1636"/>
      <c r="E144" s="1636"/>
      <c r="F144" s="1636"/>
      <c r="G144" s="1636"/>
      <c r="H144" s="1636"/>
      <c r="I144" s="1636"/>
      <c r="J144" s="1636"/>
      <c r="K144" s="1636"/>
      <c r="L144" s="292"/>
      <c r="N144" s="292"/>
      <c r="O144" s="292"/>
      <c r="P144" s="292"/>
      <c r="Q144" s="292"/>
      <c r="R144" s="292"/>
      <c r="S144" s="292"/>
      <c r="T144" s="292"/>
      <c r="U144" s="292"/>
      <c r="V144" s="292"/>
      <c r="W144" s="292"/>
      <c r="Y144" s="947"/>
      <c r="Z144" s="947"/>
      <c r="AA144" s="947"/>
      <c r="AB144" s="947"/>
      <c r="AC144" s="947"/>
    </row>
    <row r="145" spans="1:63" ht="15" customHeight="1">
      <c r="A145" s="488"/>
      <c r="B145" s="1257"/>
      <c r="C145" s="635"/>
      <c r="D145" s="1635">
        <v>2023</v>
      </c>
      <c r="E145" s="1635"/>
      <c r="F145" s="1635">
        <v>2024</v>
      </c>
      <c r="G145" s="1635"/>
      <c r="H145" s="332"/>
      <c r="I145" s="307"/>
      <c r="J145" s="307"/>
      <c r="K145" s="307"/>
      <c r="L145" s="307"/>
      <c r="M145" s="307"/>
      <c r="N145" s="307"/>
      <c r="O145" s="307"/>
      <c r="P145" s="307"/>
      <c r="Q145" s="307"/>
      <c r="R145" s="307"/>
      <c r="S145" s="307"/>
      <c r="T145" s="307"/>
      <c r="U145" s="307"/>
      <c r="V145" s="307"/>
      <c r="W145" s="307"/>
      <c r="X145" s="234"/>
      <c r="Y145" s="235"/>
      <c r="Z145" s="235"/>
      <c r="AA145" s="235"/>
      <c r="AB145" s="235"/>
      <c r="AC145" s="235"/>
    </row>
    <row r="146" spans="1:63" ht="98.25" customHeight="1">
      <c r="A146" s="488"/>
      <c r="B146" s="1257"/>
      <c r="C146" s="769" t="s">
        <v>127</v>
      </c>
      <c r="D146" s="516" t="s">
        <v>128</v>
      </c>
      <c r="E146" s="516" t="s">
        <v>129</v>
      </c>
      <c r="F146" s="516" t="s">
        <v>128</v>
      </c>
      <c r="G146" s="516" t="s">
        <v>129</v>
      </c>
      <c r="H146" s="332"/>
      <c r="I146" s="307"/>
      <c r="J146" s="307"/>
      <c r="K146" s="307"/>
      <c r="L146" s="307"/>
      <c r="M146" s="307"/>
      <c r="N146" s="307"/>
      <c r="O146" s="307"/>
      <c r="P146" s="307"/>
      <c r="Q146" s="307"/>
      <c r="R146" s="307"/>
      <c r="S146" s="307"/>
      <c r="T146" s="307"/>
      <c r="U146" s="307"/>
      <c r="V146" s="307"/>
      <c r="W146" s="307"/>
      <c r="X146" s="234"/>
      <c r="Y146" s="235"/>
      <c r="Z146" s="235"/>
      <c r="AA146" s="235"/>
      <c r="AB146" s="235"/>
      <c r="AC146" s="235"/>
    </row>
    <row r="147" spans="1:63" ht="15" customHeight="1">
      <c r="A147" s="488"/>
      <c r="B147" s="1257"/>
      <c r="C147" s="955" t="s">
        <v>89</v>
      </c>
      <c r="D147" s="956" t="s">
        <v>61</v>
      </c>
      <c r="E147" s="956" t="s">
        <v>61</v>
      </c>
      <c r="F147" s="956">
        <v>8.6999999999999994E-3</v>
      </c>
      <c r="G147" s="956">
        <v>2.0799999999999999E-2</v>
      </c>
      <c r="H147" s="332"/>
      <c r="I147" s="307"/>
      <c r="J147" s="307"/>
      <c r="K147" s="307"/>
      <c r="L147" s="307"/>
      <c r="M147" s="307"/>
      <c r="N147" s="307"/>
      <c r="O147" s="307"/>
      <c r="P147" s="307"/>
      <c r="Q147" s="307"/>
      <c r="R147" s="307"/>
      <c r="S147" s="307"/>
      <c r="T147" s="307"/>
      <c r="U147" s="307"/>
      <c r="V147" s="307"/>
      <c r="W147" s="307"/>
      <c r="X147" s="234"/>
      <c r="Y147" s="235"/>
      <c r="Z147" s="235"/>
      <c r="AA147" s="235"/>
      <c r="AB147" s="235"/>
      <c r="AC147" s="235"/>
    </row>
    <row r="148" spans="1:63" ht="15" customHeight="1">
      <c r="A148" s="488"/>
      <c r="B148" s="1257"/>
      <c r="C148" s="957" t="s">
        <v>90</v>
      </c>
      <c r="D148" s="958">
        <v>0.52600000000000002</v>
      </c>
      <c r="E148" s="958">
        <v>0.68</v>
      </c>
      <c r="F148" s="959">
        <v>0.53200000000000003</v>
      </c>
      <c r="G148" s="959">
        <v>0.75700000000000001</v>
      </c>
      <c r="H148" s="332"/>
      <c r="I148" s="307"/>
      <c r="J148" s="307"/>
      <c r="K148" s="307"/>
      <c r="L148" s="307"/>
      <c r="M148" s="307"/>
      <c r="N148" s="307"/>
      <c r="O148" s="307"/>
      <c r="P148" s="307"/>
      <c r="Q148" s="307"/>
      <c r="R148" s="307"/>
      <c r="S148" s="307"/>
      <c r="T148" s="307"/>
      <c r="U148" s="307"/>
      <c r="V148" s="307"/>
      <c r="W148" s="307"/>
      <c r="X148" s="234"/>
      <c r="Y148" s="235"/>
      <c r="Z148" s="235"/>
      <c r="AA148" s="235"/>
      <c r="AB148" s="235"/>
      <c r="AC148" s="235"/>
    </row>
    <row r="149" spans="1:63" ht="15" customHeight="1">
      <c r="A149" s="488"/>
      <c r="B149" s="1257"/>
      <c r="C149" s="957" t="s">
        <v>93</v>
      </c>
      <c r="D149" s="1673">
        <v>0.38900000000000001</v>
      </c>
      <c r="E149" s="1673">
        <v>0.21</v>
      </c>
      <c r="F149" s="958">
        <v>8.4000000000000005E-2</v>
      </c>
      <c r="G149" s="958">
        <v>1.4E-2</v>
      </c>
      <c r="H149" s="332"/>
      <c r="I149" s="307"/>
      <c r="J149" s="307"/>
      <c r="K149" s="307"/>
      <c r="L149" s="307"/>
      <c r="M149" s="307"/>
      <c r="N149" s="307"/>
      <c r="O149" s="307"/>
      <c r="P149" s="307"/>
      <c r="Q149" s="307"/>
      <c r="R149" s="307"/>
      <c r="S149" s="307"/>
      <c r="T149" s="307"/>
      <c r="U149" s="307"/>
      <c r="V149" s="307"/>
      <c r="W149" s="307"/>
      <c r="X149" s="234"/>
      <c r="Y149" s="235"/>
      <c r="Z149" s="235"/>
      <c r="AA149" s="235"/>
      <c r="AB149" s="235"/>
      <c r="AC149" s="235"/>
    </row>
    <row r="150" spans="1:63" ht="15" customHeight="1">
      <c r="A150" s="488"/>
      <c r="B150" s="1257"/>
      <c r="C150" s="960" t="s">
        <v>92</v>
      </c>
      <c r="D150" s="1673"/>
      <c r="E150" s="1673"/>
      <c r="F150" s="956">
        <v>0.33200000000000002</v>
      </c>
      <c r="G150" s="956">
        <v>0.13500000000000001</v>
      </c>
      <c r="H150" s="332"/>
      <c r="I150" s="307"/>
      <c r="J150" s="307"/>
      <c r="K150" s="307"/>
      <c r="L150" s="307"/>
      <c r="M150" s="307"/>
      <c r="N150" s="307"/>
      <c r="O150" s="307"/>
      <c r="P150" s="307"/>
      <c r="Q150" s="307"/>
      <c r="R150" s="307"/>
      <c r="S150" s="307"/>
      <c r="T150" s="307"/>
      <c r="U150" s="307"/>
      <c r="V150" s="307"/>
      <c r="W150" s="307"/>
      <c r="X150" s="234"/>
      <c r="Y150" s="235"/>
      <c r="Z150" s="235"/>
      <c r="AA150" s="235"/>
      <c r="AB150" s="235"/>
      <c r="AC150" s="235"/>
    </row>
    <row r="151" spans="1:63" ht="15" customHeight="1">
      <c r="A151" s="488"/>
      <c r="B151" s="1257"/>
      <c r="C151" s="961" t="s">
        <v>91</v>
      </c>
      <c r="D151" s="958" t="s">
        <v>61</v>
      </c>
      <c r="E151" s="958" t="s">
        <v>61</v>
      </c>
      <c r="F151" s="958">
        <v>1.4E-3</v>
      </c>
      <c r="G151" s="958">
        <v>3.5000000000000001E-3</v>
      </c>
      <c r="H151" s="332"/>
      <c r="I151" s="307"/>
      <c r="J151" s="307"/>
      <c r="K151" s="307"/>
      <c r="L151" s="307"/>
      <c r="M151" s="307"/>
      <c r="N151" s="307"/>
      <c r="O151" s="307"/>
      <c r="P151" s="307"/>
      <c r="Q151" s="307"/>
      <c r="R151" s="307"/>
      <c r="S151" s="307"/>
      <c r="T151" s="307"/>
      <c r="U151" s="307"/>
      <c r="V151" s="307"/>
      <c r="W151" s="307"/>
      <c r="X151" s="234"/>
      <c r="Y151" s="235"/>
      <c r="Z151" s="235"/>
      <c r="AA151" s="235"/>
      <c r="AB151" s="235"/>
      <c r="AC151" s="235"/>
    </row>
    <row r="152" spans="1:63" ht="15" customHeight="1">
      <c r="A152" s="488"/>
      <c r="B152" s="1257"/>
      <c r="C152" s="955" t="s">
        <v>94</v>
      </c>
      <c r="D152" s="956">
        <v>7.4999999999999997E-2</v>
      </c>
      <c r="E152" s="956">
        <v>0.1</v>
      </c>
      <c r="F152" s="956">
        <v>4.2700000000000002E-2</v>
      </c>
      <c r="G152" s="956">
        <v>6.9400000000000003E-2</v>
      </c>
      <c r="H152" s="332"/>
      <c r="I152" s="307"/>
      <c r="J152" s="307"/>
      <c r="K152" s="307"/>
      <c r="L152" s="307"/>
      <c r="M152" s="307"/>
      <c r="N152" s="307"/>
      <c r="O152" s="307"/>
      <c r="P152" s="307"/>
      <c r="Q152" s="307"/>
      <c r="R152" s="307"/>
      <c r="S152" s="307"/>
      <c r="T152" s="307"/>
      <c r="U152" s="307"/>
      <c r="V152" s="307"/>
      <c r="W152" s="307"/>
      <c r="X152" s="234"/>
      <c r="Y152" s="235"/>
      <c r="Z152" s="235"/>
      <c r="AA152" s="235"/>
      <c r="AB152" s="235"/>
      <c r="AC152" s="235"/>
    </row>
    <row r="153" spans="1:63" ht="15" customHeight="1">
      <c r="A153" s="488"/>
      <c r="B153" s="1257"/>
      <c r="C153" s="960" t="s">
        <v>54</v>
      </c>
      <c r="D153" s="958">
        <v>0.01</v>
      </c>
      <c r="E153" s="958">
        <v>0.01</v>
      </c>
      <c r="F153" s="958" t="s">
        <v>130</v>
      </c>
      <c r="G153" s="958" t="s">
        <v>130</v>
      </c>
      <c r="H153" s="332"/>
      <c r="I153" s="307"/>
      <c r="J153" s="307"/>
      <c r="K153" s="307"/>
      <c r="L153" s="307"/>
      <c r="M153" s="307"/>
      <c r="N153" s="307"/>
      <c r="O153" s="307"/>
      <c r="P153" s="307"/>
      <c r="Q153" s="307"/>
      <c r="R153" s="307"/>
      <c r="S153" s="307"/>
      <c r="T153" s="307"/>
      <c r="U153" s="307"/>
      <c r="V153" s="307"/>
      <c r="W153" s="307"/>
      <c r="X153" s="234"/>
      <c r="Y153" s="235"/>
      <c r="Z153" s="235"/>
      <c r="AA153" s="235"/>
      <c r="AB153" s="235"/>
      <c r="AC153" s="235"/>
    </row>
    <row r="154" spans="1:63" s="931" customFormat="1" ht="55.5" customHeight="1">
      <c r="A154" s="488"/>
      <c r="B154" s="1257"/>
      <c r="C154" s="1638" t="s">
        <v>131</v>
      </c>
      <c r="D154" s="1692"/>
      <c r="E154" s="1692"/>
      <c r="F154" s="1692"/>
      <c r="G154" s="1692"/>
      <c r="H154" s="1692"/>
      <c r="I154" s="1692"/>
      <c r="J154" s="1692"/>
      <c r="K154" s="962"/>
      <c r="L154" s="307"/>
      <c r="M154" s="307"/>
      <c r="N154" s="307"/>
      <c r="O154" s="307"/>
      <c r="P154" s="307"/>
      <c r="Q154" s="307"/>
      <c r="R154" s="307"/>
      <c r="S154" s="307"/>
      <c r="T154" s="307"/>
      <c r="X154" s="932"/>
      <c r="Y154" s="933"/>
      <c r="Z154" s="933"/>
      <c r="AA154" s="933"/>
      <c r="AB154" s="933"/>
      <c r="AC154" s="933"/>
      <c r="AD154" s="934"/>
      <c r="AE154" s="934"/>
      <c r="AF154" s="934"/>
      <c r="AG154" s="934"/>
      <c r="AH154" s="934"/>
      <c r="AI154" s="934"/>
      <c r="AJ154" s="934"/>
      <c r="AK154" s="934"/>
      <c r="AL154" s="934"/>
      <c r="AM154" s="934"/>
      <c r="AN154" s="934"/>
      <c r="AO154" s="934"/>
      <c r="AP154" s="934"/>
      <c r="AQ154" s="934"/>
      <c r="AR154" s="934"/>
      <c r="AS154" s="934"/>
      <c r="AT154" s="934"/>
      <c r="AU154" s="934"/>
      <c r="AV154" s="934"/>
      <c r="AW154" s="934"/>
      <c r="AX154" s="934"/>
      <c r="AY154" s="934"/>
      <c r="AZ154" s="934"/>
      <c r="BA154" s="934"/>
      <c r="BB154" s="934"/>
      <c r="BC154" s="934"/>
      <c r="BD154" s="934"/>
      <c r="BE154" s="934"/>
      <c r="BF154" s="934"/>
      <c r="BG154" s="934"/>
      <c r="BH154" s="934"/>
      <c r="BI154" s="934"/>
      <c r="BJ154" s="934"/>
      <c r="BK154" s="934"/>
    </row>
    <row r="155" spans="1:63" ht="22.5" customHeight="1">
      <c r="A155" s="488"/>
      <c r="B155" s="1257"/>
      <c r="C155" s="233"/>
      <c r="D155" s="233"/>
      <c r="E155" s="233"/>
      <c r="F155" s="233"/>
      <c r="G155" s="233"/>
      <c r="H155" s="233"/>
      <c r="I155" s="233"/>
      <c r="J155" s="233"/>
      <c r="K155" s="234"/>
      <c r="L155" s="234"/>
      <c r="M155" s="234"/>
      <c r="N155" s="234"/>
      <c r="O155" s="234"/>
      <c r="P155" s="234"/>
      <c r="Q155" s="307"/>
      <c r="R155" s="307"/>
      <c r="S155" s="307"/>
      <c r="T155" s="307"/>
      <c r="U155" s="307"/>
      <c r="V155" s="307"/>
      <c r="W155" s="307"/>
      <c r="X155" s="234"/>
      <c r="Y155" s="281"/>
      <c r="Z155" s="234"/>
      <c r="AA155" s="234"/>
      <c r="AB155" s="234"/>
      <c r="AC155" s="234"/>
    </row>
    <row r="156" spans="1:63" s="291" customFormat="1" ht="34.5" customHeight="1">
      <c r="A156" s="497"/>
      <c r="B156" s="1256"/>
      <c r="C156" s="1636" t="s">
        <v>132</v>
      </c>
      <c r="D156" s="1636"/>
      <c r="E156" s="1636"/>
      <c r="F156" s="1636"/>
      <c r="G156" s="1636"/>
      <c r="H156" s="1636"/>
      <c r="I156" s="1636"/>
      <c r="J156" s="1636"/>
      <c r="K156" s="1636"/>
      <c r="Q156" s="292"/>
      <c r="R156" s="292"/>
      <c r="S156" s="292"/>
      <c r="T156" s="292"/>
      <c r="U156" s="292"/>
      <c r="V156" s="292"/>
      <c r="W156" s="292"/>
      <c r="Y156" s="294"/>
    </row>
    <row r="157" spans="1:63" ht="15">
      <c r="A157" s="488"/>
      <c r="B157" s="1257"/>
      <c r="C157" s="481"/>
      <c r="D157" s="1635">
        <v>2023</v>
      </c>
      <c r="E157" s="1635"/>
      <c r="F157" s="1635"/>
      <c r="G157" s="1635">
        <v>2024</v>
      </c>
      <c r="H157" s="1635"/>
      <c r="I157" s="1635"/>
      <c r="J157" s="332"/>
      <c r="K157" s="307"/>
      <c r="L157" s="307"/>
      <c r="M157" s="963"/>
      <c r="N157" s="307"/>
      <c r="O157" s="307"/>
      <c r="P157" s="963"/>
      <c r="Q157" s="307"/>
      <c r="R157" s="307"/>
      <c r="S157" s="307"/>
      <c r="T157" s="307"/>
      <c r="U157" s="307"/>
      <c r="V157" s="307"/>
      <c r="W157" s="307"/>
      <c r="X157" s="234"/>
      <c r="Y157" s="281"/>
      <c r="Z157" s="234"/>
      <c r="AA157" s="234"/>
      <c r="AB157" s="234"/>
      <c r="AC157" s="234"/>
    </row>
    <row r="158" spans="1:63" ht="36" customHeight="1">
      <c r="A158" s="488"/>
      <c r="B158" s="1257"/>
      <c r="C158" s="477" t="s">
        <v>133</v>
      </c>
      <c r="D158" s="516" t="s">
        <v>134</v>
      </c>
      <c r="E158" s="516" t="s">
        <v>135</v>
      </c>
      <c r="F158" s="516" t="s">
        <v>136</v>
      </c>
      <c r="G158" s="516" t="s">
        <v>134</v>
      </c>
      <c r="H158" s="516" t="s">
        <v>135</v>
      </c>
      <c r="I158" s="516" t="s">
        <v>136</v>
      </c>
      <c r="J158" s="332"/>
      <c r="K158" s="307"/>
      <c r="L158" s="307"/>
      <c r="M158" s="963"/>
      <c r="N158" s="307"/>
      <c r="O158" s="307"/>
      <c r="P158" s="963"/>
      <c r="Q158" s="307"/>
      <c r="R158" s="307"/>
      <c r="S158" s="307"/>
      <c r="T158" s="307"/>
      <c r="U158" s="307"/>
      <c r="V158" s="307"/>
      <c r="W158" s="307"/>
      <c r="X158" s="964"/>
      <c r="Y158" s="234"/>
      <c r="Z158" s="234"/>
      <c r="AA158" s="234"/>
      <c r="AB158" s="234"/>
      <c r="AC158" s="234"/>
    </row>
    <row r="159" spans="1:63" ht="57" customHeight="1">
      <c r="A159" s="488"/>
      <c r="B159" s="1257"/>
      <c r="C159" s="366" t="s">
        <v>137</v>
      </c>
      <c r="D159" s="965">
        <v>0.17</v>
      </c>
      <c r="E159" s="966" t="s">
        <v>50</v>
      </c>
      <c r="F159" s="966" t="s">
        <v>50</v>
      </c>
      <c r="G159" s="965">
        <v>0.19</v>
      </c>
      <c r="H159" s="966" t="s">
        <v>50</v>
      </c>
      <c r="I159" s="966" t="s">
        <v>50</v>
      </c>
      <c r="J159" s="332"/>
      <c r="K159" s="307"/>
      <c r="L159" s="307"/>
      <c r="M159" s="963"/>
      <c r="N159" s="307"/>
      <c r="O159" s="307"/>
      <c r="P159" s="963"/>
      <c r="Q159" s="307"/>
      <c r="R159" s="307"/>
      <c r="S159" s="307"/>
      <c r="T159" s="307"/>
      <c r="U159" s="307"/>
      <c r="V159" s="307"/>
      <c r="W159" s="307"/>
      <c r="X159" s="234"/>
      <c r="Y159" s="234"/>
      <c r="Z159" s="234"/>
      <c r="AA159" s="234"/>
      <c r="AB159" s="234"/>
      <c r="AC159" s="234"/>
    </row>
    <row r="160" spans="1:63" ht="67.5" customHeight="1">
      <c r="A160" s="488"/>
      <c r="B160" s="1257"/>
      <c r="C160" s="967" t="s">
        <v>138</v>
      </c>
      <c r="D160" s="968">
        <v>0.14000000000000001</v>
      </c>
      <c r="E160" s="969" t="s">
        <v>50</v>
      </c>
      <c r="F160" s="969" t="s">
        <v>50</v>
      </c>
      <c r="G160" s="968">
        <v>0.22</v>
      </c>
      <c r="H160" s="968">
        <v>0.25</v>
      </c>
      <c r="I160" s="580">
        <v>2025</v>
      </c>
      <c r="J160" s="332"/>
      <c r="K160" s="307"/>
      <c r="L160" s="307"/>
      <c r="M160" s="963"/>
      <c r="N160" s="307"/>
      <c r="O160" s="307"/>
      <c r="P160" s="963"/>
      <c r="Q160" s="307"/>
      <c r="R160" s="307"/>
      <c r="S160" s="307"/>
      <c r="T160" s="307"/>
      <c r="U160" s="307"/>
      <c r="V160" s="307"/>
      <c r="W160" s="307"/>
      <c r="X160" s="234"/>
      <c r="Y160" s="234"/>
      <c r="Z160" s="234"/>
      <c r="AA160" s="234"/>
      <c r="AB160" s="234"/>
      <c r="AC160" s="234"/>
    </row>
    <row r="161" spans="1:63" ht="57" customHeight="1">
      <c r="A161" s="488"/>
      <c r="B161" s="1257"/>
      <c r="C161" s="366" t="s">
        <v>139</v>
      </c>
      <c r="D161" s="965">
        <v>0.12</v>
      </c>
      <c r="E161" s="966" t="s">
        <v>50</v>
      </c>
      <c r="F161" s="966" t="s">
        <v>50</v>
      </c>
      <c r="G161" s="965">
        <v>0.22</v>
      </c>
      <c r="H161" s="966" t="s">
        <v>50</v>
      </c>
      <c r="I161" s="966" t="s">
        <v>50</v>
      </c>
      <c r="J161" s="332"/>
      <c r="K161" s="307"/>
      <c r="L161" s="307"/>
      <c r="M161" s="963"/>
      <c r="N161" s="307"/>
      <c r="O161" s="307"/>
      <c r="P161" s="963"/>
      <c r="Q161" s="307"/>
      <c r="R161" s="307"/>
      <c r="S161" s="307"/>
      <c r="T161" s="307"/>
      <c r="U161" s="307"/>
      <c r="V161" s="307"/>
      <c r="W161" s="307"/>
      <c r="X161" s="234"/>
      <c r="Y161" s="234"/>
      <c r="Z161" s="234"/>
      <c r="AA161" s="234"/>
      <c r="AB161" s="234"/>
      <c r="AC161" s="234"/>
    </row>
    <row r="162" spans="1:63" ht="75" customHeight="1">
      <c r="A162" s="488"/>
      <c r="B162" s="1257"/>
      <c r="C162" s="967" t="s">
        <v>140</v>
      </c>
      <c r="D162" s="968">
        <v>0.33</v>
      </c>
      <c r="E162" s="969" t="s">
        <v>50</v>
      </c>
      <c r="F162" s="969" t="s">
        <v>50</v>
      </c>
      <c r="G162" s="968">
        <v>0.27</v>
      </c>
      <c r="H162" s="969" t="s">
        <v>50</v>
      </c>
      <c r="I162" s="969" t="s">
        <v>50</v>
      </c>
      <c r="J162" s="332"/>
      <c r="K162" s="307"/>
      <c r="L162" s="307"/>
      <c r="M162" s="963"/>
      <c r="N162" s="307"/>
      <c r="O162" s="307"/>
      <c r="P162" s="963"/>
      <c r="Q162" s="307"/>
      <c r="R162" s="307"/>
      <c r="S162" s="307"/>
      <c r="T162" s="307"/>
      <c r="U162" s="307"/>
      <c r="V162" s="307"/>
      <c r="W162" s="307"/>
      <c r="X162" s="234"/>
      <c r="Y162" s="234"/>
      <c r="Z162" s="234"/>
      <c r="AA162" s="234"/>
      <c r="AB162" s="234"/>
      <c r="AC162" s="234"/>
    </row>
    <row r="163" spans="1:63" ht="86.25" customHeight="1">
      <c r="A163" s="488"/>
      <c r="B163" s="1257"/>
      <c r="C163" s="366" t="s">
        <v>141</v>
      </c>
      <c r="D163" s="965">
        <v>0.43</v>
      </c>
      <c r="E163" s="966" t="s">
        <v>50</v>
      </c>
      <c r="F163" s="966" t="s">
        <v>50</v>
      </c>
      <c r="G163" s="965">
        <v>0.5</v>
      </c>
      <c r="H163" s="966" t="s">
        <v>50</v>
      </c>
      <c r="I163" s="966" t="s">
        <v>50</v>
      </c>
      <c r="J163" s="332"/>
      <c r="K163" s="307"/>
      <c r="L163" s="307"/>
      <c r="M163" s="963"/>
      <c r="N163" s="307"/>
      <c r="O163" s="307"/>
      <c r="P163" s="963"/>
      <c r="Q163" s="307"/>
      <c r="R163" s="307"/>
      <c r="S163" s="307"/>
      <c r="T163" s="307"/>
      <c r="U163" s="307"/>
      <c r="V163" s="307"/>
      <c r="W163" s="307"/>
      <c r="X163" s="234"/>
      <c r="Y163" s="234"/>
      <c r="Z163" s="234"/>
      <c r="AA163" s="234"/>
      <c r="AB163" s="234"/>
      <c r="AC163" s="234"/>
    </row>
    <row r="164" spans="1:63" ht="57" customHeight="1">
      <c r="A164" s="488"/>
      <c r="B164" s="1257"/>
      <c r="C164" s="967" t="s">
        <v>142</v>
      </c>
      <c r="D164" s="968">
        <v>0.26</v>
      </c>
      <c r="E164" s="969" t="s">
        <v>50</v>
      </c>
      <c r="F164" s="969" t="s">
        <v>50</v>
      </c>
      <c r="G164" s="968">
        <v>0.28999999999999998</v>
      </c>
      <c r="H164" s="969" t="s">
        <v>50</v>
      </c>
      <c r="I164" s="969" t="s">
        <v>50</v>
      </c>
      <c r="J164" s="332"/>
      <c r="K164" s="307"/>
      <c r="L164" s="307"/>
      <c r="M164" s="963"/>
      <c r="N164" s="307"/>
      <c r="O164" s="307"/>
      <c r="P164" s="963"/>
      <c r="Q164" s="307"/>
      <c r="R164" s="307"/>
      <c r="S164" s="307"/>
      <c r="T164" s="307"/>
      <c r="U164" s="307"/>
      <c r="V164" s="307"/>
      <c r="W164" s="307"/>
      <c r="X164" s="234"/>
      <c r="Y164" s="234"/>
      <c r="Z164" s="234"/>
      <c r="AA164" s="234"/>
      <c r="AB164" s="234"/>
      <c r="AC164" s="234"/>
    </row>
    <row r="165" spans="1:63" ht="22.5" customHeight="1">
      <c r="A165" s="488"/>
      <c r="C165" s="247"/>
      <c r="D165" s="970"/>
      <c r="E165" s="970"/>
      <c r="F165" s="970"/>
      <c r="G165" s="970"/>
      <c r="H165" s="970"/>
      <c r="I165" s="970"/>
      <c r="J165" s="970"/>
      <c r="K165" s="970"/>
      <c r="L165" s="970"/>
      <c r="M165" s="970"/>
      <c r="N165" s="970"/>
      <c r="O165" s="970"/>
      <c r="P165" s="971"/>
      <c r="Q165" s="307"/>
      <c r="R165" s="307"/>
      <c r="S165" s="307"/>
      <c r="T165" s="307"/>
      <c r="U165" s="307"/>
      <c r="V165" s="307"/>
      <c r="W165" s="307"/>
      <c r="X165" s="234"/>
      <c r="Y165" s="234"/>
      <c r="Z165" s="234"/>
      <c r="AA165" s="234"/>
      <c r="AB165" s="234"/>
      <c r="AC165" s="234"/>
    </row>
    <row r="166" spans="1:63" s="291" customFormat="1" ht="34.5" customHeight="1">
      <c r="A166" s="497"/>
      <c r="B166" s="1256"/>
      <c r="C166" s="1636" t="s">
        <v>143</v>
      </c>
      <c r="D166" s="1636"/>
      <c r="E166" s="1636"/>
      <c r="F166" s="1636"/>
      <c r="G166" s="1636"/>
      <c r="H166" s="1636"/>
      <c r="I166" s="1636"/>
      <c r="J166" s="1636"/>
      <c r="K166" s="1636"/>
      <c r="L166" s="292"/>
      <c r="M166" s="292"/>
      <c r="N166" s="292"/>
      <c r="O166" s="292"/>
      <c r="P166" s="292"/>
      <c r="Q166" s="292"/>
      <c r="R166" s="292"/>
      <c r="S166" s="292"/>
      <c r="T166" s="292"/>
      <c r="U166" s="292"/>
      <c r="V166" s="292"/>
      <c r="W166" s="292"/>
      <c r="Y166" s="947"/>
      <c r="Z166" s="947"/>
      <c r="AA166" s="947"/>
      <c r="AB166" s="947"/>
      <c r="AC166" s="947"/>
    </row>
    <row r="167" spans="1:63" ht="51.75" customHeight="1">
      <c r="A167" s="488"/>
      <c r="B167" s="1257"/>
      <c r="C167" s="1669" t="s">
        <v>144</v>
      </c>
      <c r="D167" s="1665"/>
      <c r="E167" s="1665"/>
      <c r="F167" s="1665"/>
      <c r="G167" s="1665"/>
      <c r="H167" s="1665"/>
      <c r="I167" s="1665"/>
      <c r="J167" s="1665"/>
      <c r="K167" s="291"/>
      <c r="L167" s="307"/>
      <c r="M167" s="307"/>
      <c r="N167" s="307"/>
      <c r="O167" s="307"/>
      <c r="P167" s="307"/>
      <c r="Q167" s="307"/>
      <c r="R167" s="307"/>
      <c r="S167" s="307"/>
      <c r="T167" s="307"/>
      <c r="U167" s="307"/>
      <c r="V167" s="307"/>
      <c r="W167" s="307"/>
      <c r="X167" s="234"/>
      <c r="Y167" s="235"/>
      <c r="Z167" s="235"/>
      <c r="AA167" s="235"/>
      <c r="AB167" s="235"/>
      <c r="AC167" s="235"/>
    </row>
    <row r="168" spans="1:63" ht="22.5" customHeight="1">
      <c r="A168" s="488"/>
      <c r="B168" s="1257"/>
      <c r="C168" s="233"/>
      <c r="D168" s="233"/>
      <c r="E168" s="233"/>
      <c r="F168" s="233"/>
      <c r="G168" s="233"/>
      <c r="H168" s="233"/>
      <c r="I168" s="233"/>
      <c r="J168" s="233"/>
      <c r="K168" s="234"/>
      <c r="L168" s="234"/>
      <c r="M168" s="234"/>
      <c r="N168" s="234"/>
      <c r="O168" s="234"/>
      <c r="P168" s="234"/>
      <c r="Q168" s="307"/>
      <c r="R168" s="307"/>
      <c r="S168" s="307"/>
      <c r="T168" s="307"/>
      <c r="U168" s="307"/>
      <c r="V168" s="307"/>
      <c r="W168" s="307"/>
      <c r="X168" s="234"/>
      <c r="Y168" s="281"/>
      <c r="Z168" s="234"/>
      <c r="AA168" s="234"/>
      <c r="AB168" s="234"/>
      <c r="AC168" s="234"/>
    </row>
    <row r="169" spans="1:63" ht="30" customHeight="1">
      <c r="A169" s="488"/>
      <c r="B169" s="1257"/>
      <c r="C169" s="248" t="s">
        <v>145</v>
      </c>
      <c r="D169" s="972"/>
      <c r="E169" s="972"/>
      <c r="F169" s="972"/>
      <c r="G169" s="972"/>
      <c r="H169" s="972"/>
      <c r="I169" s="972"/>
      <c r="J169" s="970"/>
      <c r="K169" s="970"/>
      <c r="L169" s="970"/>
      <c r="M169" s="970"/>
      <c r="N169" s="970"/>
      <c r="O169" s="970"/>
      <c r="P169" s="971"/>
      <c r="Q169" s="307"/>
      <c r="R169" s="307"/>
      <c r="S169" s="307"/>
      <c r="T169" s="307"/>
      <c r="U169" s="307"/>
      <c r="V169" s="307"/>
      <c r="W169" s="307"/>
      <c r="X169" s="234"/>
      <c r="Y169" s="235"/>
      <c r="Z169" s="235"/>
      <c r="AA169" s="235"/>
      <c r="AB169" s="235"/>
      <c r="AC169" s="235"/>
    </row>
    <row r="170" spans="1:63" s="291" customFormat="1" ht="34.5" customHeight="1">
      <c r="A170" s="497"/>
      <c r="B170" s="1256"/>
      <c r="C170" s="1094" t="s">
        <v>146</v>
      </c>
      <c r="D170" s="1094"/>
      <c r="E170" s="1094"/>
      <c r="F170" s="1094"/>
      <c r="G170" s="1094"/>
      <c r="H170" s="1094"/>
      <c r="I170" s="1094"/>
      <c r="K170" s="292"/>
      <c r="L170" s="292"/>
      <c r="M170" s="292"/>
      <c r="N170" s="292"/>
      <c r="O170" s="292"/>
      <c r="P170" s="292"/>
      <c r="Q170" s="292"/>
      <c r="R170" s="292"/>
      <c r="S170" s="292"/>
      <c r="T170" s="292"/>
      <c r="U170" s="292"/>
      <c r="V170" s="292"/>
      <c r="W170" s="292"/>
      <c r="Y170" s="947"/>
      <c r="Z170" s="947"/>
      <c r="AA170" s="947"/>
      <c r="AB170" s="947"/>
      <c r="AC170" s="947"/>
    </row>
    <row r="171" spans="1:63" ht="183.75" customHeight="1">
      <c r="A171" s="488"/>
      <c r="B171" s="1257"/>
      <c r="C171" s="1664" t="s">
        <v>147</v>
      </c>
      <c r="D171" s="1665"/>
      <c r="E171" s="1665"/>
      <c r="F171" s="1665"/>
      <c r="G171" s="1665"/>
      <c r="H171" s="1665"/>
      <c r="I171" s="1665"/>
      <c r="J171" s="1665"/>
      <c r="K171" s="970"/>
      <c r="L171" s="307"/>
      <c r="M171" s="307"/>
      <c r="N171" s="307"/>
      <c r="O171" s="307"/>
      <c r="P171" s="307"/>
      <c r="Q171" s="307"/>
      <c r="R171" s="307"/>
      <c r="S171" s="307"/>
      <c r="T171" s="307"/>
      <c r="U171" s="307"/>
      <c r="V171" s="307"/>
      <c r="W171" s="307"/>
      <c r="X171" s="234"/>
      <c r="Y171" s="235"/>
      <c r="Z171" s="235"/>
      <c r="AA171" s="235"/>
      <c r="AB171" s="235"/>
      <c r="AC171" s="235"/>
    </row>
    <row r="172" spans="1:63" ht="22.5" customHeight="1">
      <c r="A172" s="488"/>
      <c r="B172" s="1255"/>
      <c r="C172" s="1097"/>
      <c r="D172" s="1098"/>
      <c r="E172" s="1098"/>
      <c r="F172" s="1098"/>
      <c r="G172" s="1098"/>
      <c r="H172" s="1098"/>
      <c r="I172" s="1098"/>
      <c r="J172" s="1098"/>
      <c r="K172" s="972"/>
      <c r="L172" s="939"/>
      <c r="M172" s="307"/>
      <c r="N172" s="307"/>
      <c r="O172" s="307"/>
      <c r="P172" s="307"/>
      <c r="Q172" s="307"/>
      <c r="R172" s="307"/>
      <c r="S172" s="307"/>
      <c r="T172" s="307"/>
      <c r="U172" s="307"/>
      <c r="V172" s="307"/>
      <c r="W172" s="307"/>
      <c r="X172" s="234"/>
      <c r="Y172" s="235"/>
      <c r="Z172" s="235"/>
      <c r="AA172" s="235"/>
      <c r="AB172" s="235"/>
      <c r="AC172" s="235"/>
    </row>
    <row r="173" spans="1:63" s="291" customFormat="1" ht="26.25" customHeight="1">
      <c r="A173" s="497"/>
      <c r="B173" s="1260"/>
      <c r="C173" s="1690" t="s">
        <v>148</v>
      </c>
      <c r="D173" s="1690"/>
      <c r="E173" s="1690"/>
      <c r="F173" s="1690"/>
      <c r="G173" s="1690"/>
      <c r="H173" s="1690"/>
      <c r="I173" s="1690"/>
      <c r="J173" s="1690"/>
      <c r="K173" s="1690"/>
      <c r="L173" s="1094"/>
      <c r="M173" s="292"/>
      <c r="N173" s="292"/>
      <c r="O173" s="292"/>
      <c r="P173" s="292"/>
      <c r="Q173" s="292"/>
      <c r="R173" s="292"/>
      <c r="S173" s="292"/>
      <c r="T173" s="292"/>
      <c r="U173" s="292"/>
      <c r="V173" s="292"/>
      <c r="W173" s="292"/>
    </row>
    <row r="174" spans="1:63" s="931" customFormat="1" ht="53.25" customHeight="1">
      <c r="A174" s="488"/>
      <c r="B174" s="1255"/>
      <c r="C174" s="1693" t="s">
        <v>149</v>
      </c>
      <c r="D174" s="1694"/>
      <c r="E174" s="1694"/>
      <c r="F174" s="1694"/>
      <c r="G174" s="1694"/>
      <c r="H174" s="1694"/>
      <c r="I174" s="1694"/>
      <c r="J174" s="1695"/>
      <c r="K174" s="973"/>
      <c r="L174" s="974"/>
      <c r="M174" s="307"/>
      <c r="N174" s="307"/>
      <c r="O174" s="307"/>
      <c r="P174" s="307"/>
      <c r="Q174" s="307"/>
      <c r="R174" s="307"/>
      <c r="S174" s="307"/>
      <c r="T174" s="307"/>
      <c r="AF174" s="934"/>
      <c r="AG174" s="934"/>
      <c r="AH174" s="934"/>
      <c r="AI174" s="934"/>
      <c r="AJ174" s="934"/>
      <c r="AK174" s="934"/>
      <c r="AL174" s="934"/>
      <c r="AM174" s="934"/>
      <c r="AN174" s="934"/>
      <c r="AO174" s="934"/>
      <c r="AP174" s="934"/>
      <c r="AQ174" s="934"/>
      <c r="AR174" s="934"/>
      <c r="AS174" s="934"/>
      <c r="AT174" s="934"/>
      <c r="AU174" s="934"/>
      <c r="AV174" s="934"/>
      <c r="AW174" s="934"/>
      <c r="AX174" s="934"/>
      <c r="AY174" s="934"/>
      <c r="AZ174" s="934"/>
      <c r="BA174" s="934"/>
      <c r="BB174" s="934"/>
      <c r="BC174" s="934"/>
      <c r="BD174" s="934"/>
      <c r="BE174" s="934"/>
      <c r="BF174" s="934"/>
      <c r="BG174" s="934"/>
      <c r="BH174" s="934"/>
      <c r="BI174" s="934"/>
      <c r="BJ174" s="934"/>
      <c r="BK174" s="934"/>
    </row>
    <row r="175" spans="1:63" s="250" customFormat="1" ht="27" customHeight="1">
      <c r="A175" s="488"/>
      <c r="B175" s="1261"/>
      <c r="C175" s="1632" t="s">
        <v>150</v>
      </c>
      <c r="D175" s="1632"/>
      <c r="E175" s="1632"/>
      <c r="F175" s="1632"/>
      <c r="G175" s="1632"/>
      <c r="H175" s="1632"/>
      <c r="I175" s="1632"/>
      <c r="J175" s="1632"/>
      <c r="K175" s="1632"/>
      <c r="L175" s="1632"/>
      <c r="M175" s="332"/>
      <c r="N175" s="307"/>
      <c r="O175" s="307"/>
      <c r="P175" s="307"/>
      <c r="Q175" s="307"/>
      <c r="R175" s="307"/>
      <c r="S175" s="307"/>
      <c r="T175" s="307"/>
      <c r="U175" s="307"/>
      <c r="V175" s="307"/>
      <c r="W175" s="307"/>
      <c r="X175" s="314"/>
      <c r="AF175" s="700"/>
      <c r="AG175" s="700"/>
      <c r="AH175" s="700"/>
      <c r="AI175" s="700"/>
      <c r="AJ175" s="700"/>
      <c r="AK175" s="700"/>
      <c r="AL175" s="700"/>
      <c r="AM175" s="700"/>
      <c r="AN175" s="700"/>
      <c r="AO175" s="700"/>
      <c r="AP175" s="700"/>
      <c r="AQ175" s="700"/>
      <c r="AR175" s="700"/>
      <c r="AS175" s="700"/>
      <c r="AT175" s="700"/>
      <c r="AU175" s="700"/>
      <c r="AV175" s="700"/>
      <c r="AW175" s="700"/>
      <c r="AX175" s="700"/>
      <c r="AY175" s="700"/>
      <c r="AZ175" s="700"/>
      <c r="BA175" s="700"/>
      <c r="BB175" s="700"/>
      <c r="BC175" s="700"/>
      <c r="BD175" s="700"/>
      <c r="BE175" s="700"/>
      <c r="BF175" s="700"/>
      <c r="BG175" s="700"/>
      <c r="BH175" s="700"/>
      <c r="BI175" s="700"/>
      <c r="BJ175" s="700"/>
      <c r="BK175" s="700"/>
    </row>
    <row r="176" spans="1:63" s="251" customFormat="1" ht="33.75" customHeight="1">
      <c r="A176" s="488"/>
      <c r="B176" s="1262"/>
      <c r="C176" s="516" t="s">
        <v>50</v>
      </c>
      <c r="D176" s="1633" t="s">
        <v>151</v>
      </c>
      <c r="E176" s="1633">
        <v>2021</v>
      </c>
      <c r="F176" s="1633"/>
      <c r="G176" s="1633">
        <v>2022</v>
      </c>
      <c r="H176" s="1633"/>
      <c r="I176" s="1633">
        <v>2023</v>
      </c>
      <c r="J176" s="1633"/>
      <c r="K176" s="1633">
        <v>2024</v>
      </c>
      <c r="L176" s="1633"/>
      <c r="M176" s="316"/>
      <c r="N176" s="317"/>
      <c r="O176" s="317"/>
      <c r="P176" s="317"/>
      <c r="Q176" s="317"/>
      <c r="R176" s="317"/>
      <c r="S176" s="317"/>
      <c r="T176" s="317"/>
      <c r="U176" s="317"/>
      <c r="V176" s="317"/>
      <c r="W176" s="317"/>
      <c r="X176" s="948"/>
      <c r="Y176" s="949"/>
      <c r="Z176" s="949"/>
      <c r="AA176" s="949"/>
      <c r="AB176" s="949"/>
      <c r="AC176" s="949"/>
      <c r="AF176" s="623"/>
      <c r="AG176" s="623"/>
      <c r="AH176" s="623"/>
      <c r="AI176" s="623"/>
      <c r="AJ176" s="623"/>
      <c r="AK176" s="623"/>
      <c r="AL176" s="623"/>
      <c r="AM176" s="623"/>
      <c r="AN176" s="623"/>
      <c r="AO176" s="623"/>
      <c r="AP176" s="623"/>
      <c r="AQ176" s="623"/>
      <c r="AR176" s="623"/>
      <c r="AS176" s="623"/>
      <c r="AT176" s="623"/>
      <c r="AU176" s="623"/>
      <c r="AV176" s="623"/>
      <c r="AW176" s="623"/>
      <c r="AX176" s="623"/>
      <c r="AY176" s="623"/>
      <c r="AZ176" s="623"/>
      <c r="BA176" s="623"/>
      <c r="BB176" s="623"/>
      <c r="BC176" s="623"/>
      <c r="BD176" s="623"/>
      <c r="BE176" s="623"/>
      <c r="BF176" s="623"/>
      <c r="BG176" s="623"/>
      <c r="BH176" s="623"/>
      <c r="BI176" s="623"/>
      <c r="BJ176" s="623"/>
      <c r="BK176" s="623"/>
    </row>
    <row r="177" spans="1:63" s="447" customFormat="1" ht="45" customHeight="1">
      <c r="A177" s="488"/>
      <c r="B177" s="1263"/>
      <c r="C177" s="482"/>
      <c r="D177" s="1633"/>
      <c r="E177" s="516" t="s">
        <v>152</v>
      </c>
      <c r="F177" s="516" t="s">
        <v>153</v>
      </c>
      <c r="G177" s="516" t="s">
        <v>152</v>
      </c>
      <c r="H177" s="516" t="s">
        <v>153</v>
      </c>
      <c r="I177" s="516" t="s">
        <v>152</v>
      </c>
      <c r="J177" s="516" t="s">
        <v>153</v>
      </c>
      <c r="K177" s="516" t="s">
        <v>152</v>
      </c>
      <c r="L177" s="516" t="s">
        <v>153</v>
      </c>
      <c r="M177" s="975"/>
      <c r="N177" s="976"/>
      <c r="O177" s="976"/>
      <c r="P177" s="976"/>
      <c r="Q177" s="976"/>
      <c r="R177" s="976"/>
      <c r="S177" s="976"/>
      <c r="T177" s="976"/>
      <c r="U177" s="976"/>
      <c r="V177" s="976"/>
      <c r="W177" s="976"/>
      <c r="X177" s="977"/>
      <c r="Y177" s="978"/>
      <c r="Z177" s="978"/>
      <c r="AA177" s="978"/>
      <c r="AB177" s="978"/>
      <c r="AC177" s="978"/>
      <c r="AF177" s="979"/>
      <c r="AG177" s="979"/>
      <c r="AH177" s="979"/>
      <c r="AI177" s="979"/>
      <c r="AJ177" s="979"/>
      <c r="AK177" s="979"/>
      <c r="AL177" s="979"/>
      <c r="AM177" s="979"/>
      <c r="AN177" s="979"/>
      <c r="AO177" s="979"/>
      <c r="AP177" s="979"/>
      <c r="AQ177" s="979"/>
      <c r="AR177" s="979"/>
      <c r="AS177" s="979"/>
      <c r="AT177" s="979"/>
      <c r="AU177" s="979"/>
      <c r="AV177" s="979"/>
      <c r="AW177" s="979"/>
      <c r="AX177" s="979"/>
      <c r="AY177" s="979"/>
      <c r="AZ177" s="979"/>
      <c r="BA177" s="979"/>
      <c r="BB177" s="979"/>
      <c r="BC177" s="979"/>
      <c r="BD177" s="979"/>
      <c r="BE177" s="979"/>
      <c r="BF177" s="979"/>
      <c r="BG177" s="979"/>
      <c r="BH177" s="979"/>
      <c r="BI177" s="979"/>
      <c r="BJ177" s="979"/>
      <c r="BK177" s="979"/>
    </row>
    <row r="178" spans="1:63" ht="15" customHeight="1">
      <c r="A178" s="488"/>
      <c r="B178" s="1255"/>
      <c r="C178" s="472" t="s">
        <v>123</v>
      </c>
      <c r="D178" s="472" t="s">
        <v>154</v>
      </c>
      <c r="E178" s="980">
        <v>1</v>
      </c>
      <c r="F178" s="980">
        <v>1</v>
      </c>
      <c r="G178" s="980">
        <v>1</v>
      </c>
      <c r="H178" s="980">
        <v>1</v>
      </c>
      <c r="I178" s="980">
        <v>1</v>
      </c>
      <c r="J178" s="980">
        <v>1</v>
      </c>
      <c r="K178" s="981">
        <v>0.99</v>
      </c>
      <c r="L178" s="981">
        <v>0.99</v>
      </c>
      <c r="M178" s="332"/>
      <c r="N178" s="307"/>
      <c r="O178" s="307"/>
      <c r="P178" s="307"/>
      <c r="Q178" s="307"/>
      <c r="R178" s="307"/>
      <c r="S178" s="307"/>
      <c r="T178" s="307"/>
      <c r="U178" s="307"/>
      <c r="V178" s="307"/>
      <c r="W178" s="307"/>
      <c r="X178" s="281"/>
      <c r="Y178" s="234"/>
      <c r="Z178" s="234"/>
      <c r="AA178" s="234"/>
      <c r="AB178" s="234"/>
      <c r="AC178" s="234"/>
    </row>
    <row r="179" spans="1:63" ht="15" customHeight="1">
      <c r="A179" s="488"/>
      <c r="B179" s="1255"/>
      <c r="C179" s="1661" t="s">
        <v>122</v>
      </c>
      <c r="D179" s="256" t="s">
        <v>155</v>
      </c>
      <c r="E179" s="982" t="s">
        <v>130</v>
      </c>
      <c r="F179" s="982" t="s">
        <v>130</v>
      </c>
      <c r="G179" s="982">
        <v>1</v>
      </c>
      <c r="H179" s="982">
        <v>1</v>
      </c>
      <c r="I179" s="982">
        <v>1</v>
      </c>
      <c r="J179" s="982">
        <v>1</v>
      </c>
      <c r="K179" s="983">
        <v>0.95</v>
      </c>
      <c r="L179" s="983">
        <v>0.95</v>
      </c>
      <c r="M179" s="332"/>
      <c r="N179" s="307"/>
      <c r="O179" s="307"/>
      <c r="P179" s="307"/>
      <c r="Q179" s="307"/>
      <c r="R179" s="307"/>
      <c r="S179" s="307"/>
      <c r="T179" s="307"/>
      <c r="U179" s="307"/>
      <c r="V179" s="307"/>
      <c r="W179" s="307"/>
      <c r="X179" s="234"/>
      <c r="Y179" s="234"/>
      <c r="Z179" s="234"/>
      <c r="AA179" s="234"/>
      <c r="AB179" s="234"/>
      <c r="AC179" s="234"/>
    </row>
    <row r="180" spans="1:63" ht="15" customHeight="1">
      <c r="A180" s="488"/>
      <c r="B180" s="1255"/>
      <c r="C180" s="1662"/>
      <c r="D180" s="472" t="s">
        <v>156</v>
      </c>
      <c r="E180" s="980">
        <v>1</v>
      </c>
      <c r="F180" s="980">
        <v>1</v>
      </c>
      <c r="G180" s="980">
        <v>1</v>
      </c>
      <c r="H180" s="980">
        <v>1</v>
      </c>
      <c r="I180" s="980">
        <v>1</v>
      </c>
      <c r="J180" s="980">
        <v>1</v>
      </c>
      <c r="K180" s="981">
        <v>0.95</v>
      </c>
      <c r="L180" s="981">
        <v>0.95</v>
      </c>
      <c r="M180" s="332"/>
      <c r="N180" s="307"/>
      <c r="O180" s="307"/>
      <c r="P180" s="307"/>
      <c r="Q180" s="307"/>
      <c r="R180" s="307"/>
      <c r="S180" s="307"/>
      <c r="T180" s="307"/>
      <c r="U180" s="307"/>
      <c r="V180" s="307"/>
      <c r="W180" s="307"/>
      <c r="X180" s="234"/>
      <c r="Y180" s="281"/>
      <c r="Z180" s="234"/>
      <c r="AA180" s="234"/>
      <c r="AB180" s="234"/>
      <c r="AC180" s="234"/>
    </row>
    <row r="181" spans="1:63" ht="15" customHeight="1">
      <c r="A181" s="488"/>
      <c r="B181" s="1255"/>
      <c r="C181" s="1661" t="s">
        <v>121</v>
      </c>
      <c r="D181" s="257" t="s">
        <v>155</v>
      </c>
      <c r="E181" s="984">
        <v>1</v>
      </c>
      <c r="F181" s="984">
        <v>1</v>
      </c>
      <c r="G181" s="984">
        <v>0.9</v>
      </c>
      <c r="H181" s="984">
        <v>0.9</v>
      </c>
      <c r="I181" s="984">
        <v>1</v>
      </c>
      <c r="J181" s="984">
        <v>1</v>
      </c>
      <c r="K181" s="985">
        <v>0.96</v>
      </c>
      <c r="L181" s="985">
        <v>0.96</v>
      </c>
      <c r="M181" s="332"/>
      <c r="N181" s="307"/>
      <c r="O181" s="307"/>
      <c r="P181" s="307"/>
      <c r="Q181" s="307"/>
      <c r="R181" s="307"/>
      <c r="S181" s="307"/>
      <c r="T181" s="307"/>
      <c r="U181" s="307"/>
      <c r="V181" s="307"/>
      <c r="W181" s="307"/>
      <c r="X181" s="234"/>
      <c r="Y181" s="281"/>
      <c r="Z181" s="234"/>
      <c r="AA181" s="234"/>
      <c r="AB181" s="234"/>
      <c r="AC181" s="234"/>
    </row>
    <row r="182" spans="1:63" ht="15" customHeight="1">
      <c r="A182" s="488"/>
      <c r="B182" s="1255"/>
      <c r="C182" s="1662"/>
      <c r="D182" s="256" t="s">
        <v>156</v>
      </c>
      <c r="E182" s="982">
        <v>1</v>
      </c>
      <c r="F182" s="982">
        <v>1</v>
      </c>
      <c r="G182" s="982">
        <v>1</v>
      </c>
      <c r="H182" s="982">
        <v>1</v>
      </c>
      <c r="I182" s="982">
        <v>0.9</v>
      </c>
      <c r="J182" s="982">
        <v>0.9</v>
      </c>
      <c r="K182" s="983">
        <v>0.92</v>
      </c>
      <c r="L182" s="983">
        <v>0.91</v>
      </c>
      <c r="M182" s="332"/>
      <c r="N182" s="307"/>
      <c r="O182" s="307"/>
      <c r="P182" s="307"/>
      <c r="Q182" s="307"/>
      <c r="R182" s="307"/>
      <c r="S182" s="307"/>
      <c r="T182" s="307"/>
      <c r="U182" s="307"/>
      <c r="V182" s="307"/>
      <c r="W182" s="307"/>
      <c r="X182" s="234"/>
      <c r="Y182" s="281"/>
      <c r="Z182" s="234"/>
      <c r="AA182" s="234"/>
      <c r="AB182" s="234"/>
      <c r="AC182" s="234"/>
    </row>
    <row r="183" spans="1:63" ht="15" customHeight="1">
      <c r="A183" s="488"/>
      <c r="B183" s="1255"/>
      <c r="C183" s="1662"/>
      <c r="D183" s="258" t="s">
        <v>157</v>
      </c>
      <c r="E183" s="986">
        <v>1</v>
      </c>
      <c r="F183" s="986">
        <v>1</v>
      </c>
      <c r="G183" s="986">
        <v>1.1000000000000001</v>
      </c>
      <c r="H183" s="986">
        <v>1.1000000000000001</v>
      </c>
      <c r="I183" s="986">
        <v>1</v>
      </c>
      <c r="J183" s="986">
        <v>1</v>
      </c>
      <c r="K183" s="987">
        <v>0.94</v>
      </c>
      <c r="L183" s="987">
        <v>0.94</v>
      </c>
      <c r="M183" s="332"/>
      <c r="N183" s="307"/>
      <c r="O183" s="307"/>
      <c r="P183" s="307"/>
      <c r="Q183" s="307"/>
      <c r="R183" s="307"/>
      <c r="S183" s="307"/>
      <c r="T183" s="307"/>
      <c r="U183" s="307"/>
      <c r="V183" s="307"/>
      <c r="W183" s="307"/>
      <c r="X183" s="234"/>
      <c r="Y183" s="281"/>
      <c r="Z183" s="234"/>
      <c r="AA183" s="234"/>
      <c r="AB183" s="234"/>
      <c r="AC183" s="234"/>
    </row>
    <row r="184" spans="1:63" ht="15" customHeight="1">
      <c r="A184" s="488"/>
      <c r="B184" s="1255"/>
      <c r="C184" s="1662"/>
      <c r="D184" s="472" t="s">
        <v>158</v>
      </c>
      <c r="E184" s="980">
        <v>1</v>
      </c>
      <c r="F184" s="980">
        <v>0.9</v>
      </c>
      <c r="G184" s="980">
        <v>1</v>
      </c>
      <c r="H184" s="980">
        <v>1</v>
      </c>
      <c r="I184" s="980">
        <v>0.9</v>
      </c>
      <c r="J184" s="980">
        <v>0.9</v>
      </c>
      <c r="K184" s="981">
        <v>0.93</v>
      </c>
      <c r="L184" s="981">
        <v>0.93</v>
      </c>
      <c r="M184" s="332"/>
      <c r="N184" s="307"/>
      <c r="O184" s="307"/>
      <c r="P184" s="307"/>
      <c r="Q184" s="307"/>
      <c r="R184" s="307"/>
      <c r="S184" s="307"/>
      <c r="T184" s="307"/>
      <c r="U184" s="307"/>
      <c r="V184" s="307"/>
      <c r="W184" s="307"/>
      <c r="X184" s="234"/>
      <c r="Y184" s="281"/>
      <c r="Z184" s="234"/>
      <c r="AA184" s="234"/>
      <c r="AB184" s="234"/>
      <c r="AC184" s="234"/>
    </row>
    <row r="185" spans="1:63" ht="15" customHeight="1">
      <c r="A185" s="488"/>
      <c r="B185" s="1255"/>
      <c r="C185" s="1663"/>
      <c r="D185" s="256" t="s">
        <v>159</v>
      </c>
      <c r="E185" s="982">
        <v>0.8</v>
      </c>
      <c r="F185" s="982">
        <v>0.8</v>
      </c>
      <c r="G185" s="982">
        <v>0.8</v>
      </c>
      <c r="H185" s="982">
        <v>0.8</v>
      </c>
      <c r="I185" s="982">
        <v>0.8</v>
      </c>
      <c r="J185" s="982">
        <v>0.8</v>
      </c>
      <c r="K185" s="983">
        <v>0.75</v>
      </c>
      <c r="L185" s="983">
        <v>0.74</v>
      </c>
      <c r="M185" s="332"/>
      <c r="N185" s="307"/>
      <c r="O185" s="307"/>
      <c r="P185" s="307"/>
      <c r="Q185" s="307"/>
      <c r="R185" s="307"/>
      <c r="S185" s="307"/>
      <c r="T185" s="307"/>
      <c r="U185" s="307"/>
      <c r="V185" s="307"/>
      <c r="W185" s="307"/>
      <c r="X185" s="234"/>
      <c r="Y185" s="281"/>
      <c r="Z185" s="234"/>
      <c r="AA185" s="234"/>
      <c r="AB185" s="234"/>
      <c r="AC185" s="234"/>
    </row>
    <row r="186" spans="1:63" ht="15" customHeight="1">
      <c r="A186" s="488"/>
      <c r="B186" s="1255"/>
      <c r="C186" s="1662" t="s">
        <v>160</v>
      </c>
      <c r="D186" s="472" t="s">
        <v>155</v>
      </c>
      <c r="E186" s="980">
        <v>0.8</v>
      </c>
      <c r="F186" s="980">
        <v>0.8</v>
      </c>
      <c r="G186" s="980">
        <v>0.9</v>
      </c>
      <c r="H186" s="980">
        <v>0.9</v>
      </c>
      <c r="I186" s="980">
        <v>0.9</v>
      </c>
      <c r="J186" s="980">
        <v>0.9</v>
      </c>
      <c r="K186" s="981">
        <v>0.8</v>
      </c>
      <c r="L186" s="981">
        <v>0.8</v>
      </c>
      <c r="M186" s="332"/>
      <c r="N186" s="307"/>
      <c r="O186" s="307"/>
      <c r="P186" s="307"/>
      <c r="Q186" s="307"/>
      <c r="R186" s="307"/>
      <c r="S186" s="307"/>
      <c r="T186" s="307"/>
      <c r="U186" s="307"/>
      <c r="V186" s="307"/>
      <c r="W186" s="307"/>
      <c r="X186" s="234"/>
      <c r="Y186" s="281"/>
      <c r="Z186" s="234"/>
      <c r="AA186" s="234"/>
      <c r="AB186" s="234"/>
      <c r="AC186" s="234"/>
    </row>
    <row r="187" spans="1:63" ht="15" customHeight="1">
      <c r="A187" s="488"/>
      <c r="B187" s="1255"/>
      <c r="C187" s="1662"/>
      <c r="D187" s="256" t="s">
        <v>156</v>
      </c>
      <c r="E187" s="982">
        <v>1</v>
      </c>
      <c r="F187" s="982">
        <v>1</v>
      </c>
      <c r="G187" s="982">
        <v>1</v>
      </c>
      <c r="H187" s="982">
        <v>1</v>
      </c>
      <c r="I187" s="982">
        <v>1</v>
      </c>
      <c r="J187" s="982">
        <v>1</v>
      </c>
      <c r="K187" s="983">
        <v>0.83</v>
      </c>
      <c r="L187" s="983">
        <v>0.83</v>
      </c>
      <c r="M187" s="332"/>
      <c r="N187" s="307"/>
      <c r="O187" s="307"/>
      <c r="P187" s="307"/>
      <c r="Q187" s="307"/>
      <c r="R187" s="307"/>
      <c r="S187" s="307"/>
      <c r="T187" s="307"/>
      <c r="U187" s="307"/>
      <c r="V187" s="307"/>
      <c r="W187" s="307"/>
      <c r="X187" s="234"/>
      <c r="Y187" s="281"/>
      <c r="Z187" s="234"/>
      <c r="AA187" s="234"/>
      <c r="AB187" s="234"/>
      <c r="AC187" s="234"/>
    </row>
    <row r="188" spans="1:63" ht="15" customHeight="1">
      <c r="A188" s="488"/>
      <c r="B188" s="1255"/>
      <c r="C188" s="1662"/>
      <c r="D188" s="472" t="s">
        <v>157</v>
      </c>
      <c r="E188" s="980">
        <v>1</v>
      </c>
      <c r="F188" s="980">
        <v>0.9</v>
      </c>
      <c r="G188" s="980">
        <v>1.1000000000000001</v>
      </c>
      <c r="H188" s="980">
        <v>1.1000000000000001</v>
      </c>
      <c r="I188" s="980">
        <v>1.1000000000000001</v>
      </c>
      <c r="J188" s="980">
        <v>1.1000000000000001</v>
      </c>
      <c r="K188" s="981">
        <v>0.95</v>
      </c>
      <c r="L188" s="981">
        <v>0.96</v>
      </c>
      <c r="M188" s="332"/>
      <c r="N188" s="307"/>
      <c r="O188" s="307"/>
      <c r="P188" s="307"/>
      <c r="Q188" s="307"/>
      <c r="R188" s="307"/>
      <c r="S188" s="307"/>
      <c r="T188" s="307"/>
      <c r="U188" s="307"/>
      <c r="V188" s="307"/>
      <c r="W188" s="307"/>
      <c r="X188" s="234"/>
      <c r="Y188" s="281"/>
      <c r="Z188" s="234"/>
      <c r="AA188" s="234"/>
      <c r="AB188" s="234"/>
      <c r="AC188" s="234"/>
    </row>
    <row r="189" spans="1:63" ht="15" customHeight="1">
      <c r="A189" s="488"/>
      <c r="B189" s="1255"/>
      <c r="C189" s="1662"/>
      <c r="D189" s="256" t="s">
        <v>158</v>
      </c>
      <c r="E189" s="982">
        <v>1</v>
      </c>
      <c r="F189" s="982">
        <v>1</v>
      </c>
      <c r="G189" s="982">
        <v>1</v>
      </c>
      <c r="H189" s="982">
        <v>1</v>
      </c>
      <c r="I189" s="982">
        <v>1.1000000000000001</v>
      </c>
      <c r="J189" s="982">
        <v>1.1000000000000001</v>
      </c>
      <c r="K189" s="983">
        <v>1</v>
      </c>
      <c r="L189" s="983">
        <v>1</v>
      </c>
      <c r="M189" s="332"/>
      <c r="N189" s="307"/>
      <c r="O189" s="307"/>
      <c r="P189" s="307"/>
      <c r="Q189" s="307"/>
      <c r="R189" s="307"/>
      <c r="S189" s="307"/>
      <c r="T189" s="307"/>
      <c r="U189" s="307"/>
      <c r="V189" s="307"/>
      <c r="W189" s="307"/>
      <c r="X189" s="234"/>
      <c r="Y189" s="281"/>
      <c r="Z189" s="234"/>
      <c r="AA189" s="234"/>
      <c r="AB189" s="234"/>
      <c r="AC189" s="234"/>
    </row>
    <row r="190" spans="1:63" ht="15" customHeight="1">
      <c r="A190" s="488"/>
      <c r="B190" s="1255"/>
      <c r="C190" s="1662"/>
      <c r="D190" s="472" t="s">
        <v>159</v>
      </c>
      <c r="E190" s="980">
        <v>1.2</v>
      </c>
      <c r="F190" s="980">
        <v>1.2</v>
      </c>
      <c r="G190" s="980">
        <v>1.2</v>
      </c>
      <c r="H190" s="980">
        <v>1.2</v>
      </c>
      <c r="I190" s="980">
        <v>1.2</v>
      </c>
      <c r="J190" s="980">
        <v>1.2</v>
      </c>
      <c r="K190" s="981">
        <v>1.1399999999999999</v>
      </c>
      <c r="L190" s="981">
        <v>1.19</v>
      </c>
      <c r="M190" s="332"/>
      <c r="N190" s="307"/>
      <c r="O190" s="307"/>
      <c r="P190" s="307"/>
      <c r="Q190" s="307"/>
      <c r="R190" s="307"/>
      <c r="S190" s="307"/>
      <c r="T190" s="307"/>
      <c r="U190" s="307"/>
      <c r="V190" s="307"/>
      <c r="W190" s="307"/>
      <c r="X190" s="234"/>
      <c r="Y190" s="281"/>
      <c r="Z190" s="234"/>
      <c r="AA190" s="234"/>
      <c r="AB190" s="234"/>
      <c r="AC190" s="234"/>
    </row>
    <row r="191" spans="1:63" ht="15" customHeight="1">
      <c r="A191" s="488"/>
      <c r="B191" s="1255"/>
      <c r="C191" s="1661" t="s">
        <v>161</v>
      </c>
      <c r="D191" s="257" t="s">
        <v>155</v>
      </c>
      <c r="E191" s="984" t="s">
        <v>130</v>
      </c>
      <c r="F191" s="984" t="s">
        <v>130</v>
      </c>
      <c r="G191" s="984">
        <v>0.8</v>
      </c>
      <c r="H191" s="984">
        <v>0.8</v>
      </c>
      <c r="I191" s="984">
        <v>1.3</v>
      </c>
      <c r="J191" s="984">
        <v>1.3</v>
      </c>
      <c r="K191" s="985">
        <v>0.61</v>
      </c>
      <c r="L191" s="985">
        <v>0.61</v>
      </c>
      <c r="M191" s="332"/>
      <c r="N191" s="307"/>
      <c r="O191" s="307"/>
      <c r="P191" s="307"/>
      <c r="Q191" s="307"/>
      <c r="R191" s="307"/>
      <c r="S191" s="307"/>
      <c r="T191" s="307"/>
      <c r="U191" s="307"/>
      <c r="V191" s="307"/>
      <c r="W191" s="307"/>
      <c r="X191" s="234"/>
      <c r="Y191" s="281"/>
      <c r="Z191" s="234"/>
      <c r="AA191" s="234"/>
      <c r="AB191" s="234"/>
      <c r="AC191" s="234"/>
    </row>
    <row r="192" spans="1:63" ht="15" customHeight="1">
      <c r="A192" s="488"/>
      <c r="B192" s="1255"/>
      <c r="C192" s="1662"/>
      <c r="D192" s="256" t="s">
        <v>156</v>
      </c>
      <c r="E192" s="982">
        <v>1.1000000000000001</v>
      </c>
      <c r="F192" s="982">
        <v>1.2</v>
      </c>
      <c r="G192" s="982">
        <v>1</v>
      </c>
      <c r="H192" s="982">
        <v>1.1000000000000001</v>
      </c>
      <c r="I192" s="982">
        <v>1</v>
      </c>
      <c r="J192" s="982">
        <v>1</v>
      </c>
      <c r="K192" s="983">
        <v>0.92</v>
      </c>
      <c r="L192" s="983">
        <v>0.98</v>
      </c>
      <c r="M192" s="332"/>
      <c r="N192" s="307"/>
      <c r="O192" s="307"/>
      <c r="P192" s="307"/>
      <c r="Q192" s="307"/>
      <c r="R192" s="307"/>
      <c r="S192" s="307"/>
      <c r="T192" s="307"/>
      <c r="U192" s="307"/>
      <c r="V192" s="307"/>
      <c r="W192" s="307"/>
      <c r="X192" s="234"/>
      <c r="Y192" s="281"/>
      <c r="Z192" s="234"/>
      <c r="AA192" s="234"/>
      <c r="AB192" s="234"/>
      <c r="AC192" s="234"/>
    </row>
    <row r="193" spans="1:63" ht="15" customHeight="1">
      <c r="A193" s="488"/>
      <c r="B193" s="1255"/>
      <c r="C193" s="1662"/>
      <c r="D193" s="472" t="s">
        <v>157</v>
      </c>
      <c r="E193" s="980">
        <v>1.6</v>
      </c>
      <c r="F193" s="980">
        <v>2.2000000000000002</v>
      </c>
      <c r="G193" s="980">
        <v>1.2</v>
      </c>
      <c r="H193" s="980">
        <v>1.4</v>
      </c>
      <c r="I193" s="980">
        <v>1.1000000000000001</v>
      </c>
      <c r="J193" s="980">
        <v>1.1000000000000001</v>
      </c>
      <c r="K193" s="981">
        <v>1.18</v>
      </c>
      <c r="L193" s="981">
        <v>1.6</v>
      </c>
      <c r="M193" s="332"/>
      <c r="N193" s="307"/>
      <c r="O193" s="307"/>
      <c r="P193" s="307"/>
      <c r="Q193" s="307"/>
      <c r="R193" s="307"/>
      <c r="S193" s="307"/>
      <c r="T193" s="307"/>
      <c r="U193" s="307"/>
      <c r="V193" s="307"/>
      <c r="W193" s="307"/>
      <c r="X193" s="234"/>
      <c r="Y193" s="281"/>
      <c r="Z193" s="234"/>
      <c r="AA193" s="234"/>
      <c r="AB193" s="234"/>
      <c r="AC193" s="234"/>
    </row>
    <row r="194" spans="1:63" ht="15" customHeight="1">
      <c r="A194" s="488"/>
      <c r="B194" s="1255"/>
      <c r="C194" s="1662"/>
      <c r="D194" s="256" t="s">
        <v>158</v>
      </c>
      <c r="E194" s="982">
        <v>0.9</v>
      </c>
      <c r="F194" s="982">
        <v>0.9</v>
      </c>
      <c r="G194" s="982">
        <v>0.9</v>
      </c>
      <c r="H194" s="982">
        <v>0.9</v>
      </c>
      <c r="I194" s="982">
        <v>0.9</v>
      </c>
      <c r="J194" s="982">
        <v>0.9</v>
      </c>
      <c r="K194" s="983">
        <v>0.84</v>
      </c>
      <c r="L194" s="983">
        <v>0.82</v>
      </c>
      <c r="M194" s="332"/>
      <c r="N194" s="307"/>
      <c r="O194" s="307"/>
      <c r="P194" s="307"/>
      <c r="Q194" s="307"/>
      <c r="R194" s="307"/>
      <c r="S194" s="307"/>
      <c r="T194" s="307"/>
      <c r="U194" s="307"/>
      <c r="V194" s="307"/>
      <c r="W194" s="307"/>
      <c r="X194" s="234"/>
      <c r="Y194" s="281"/>
      <c r="Z194" s="234"/>
      <c r="AA194" s="234"/>
      <c r="AB194" s="234"/>
      <c r="AC194" s="234"/>
    </row>
    <row r="195" spans="1:63" ht="15" customHeight="1">
      <c r="A195" s="488"/>
      <c r="B195" s="1255"/>
      <c r="C195" s="1663"/>
      <c r="D195" s="258" t="s">
        <v>159</v>
      </c>
      <c r="E195" s="986">
        <v>0.9</v>
      </c>
      <c r="F195" s="986">
        <v>0.8</v>
      </c>
      <c r="G195" s="986">
        <v>0.9</v>
      </c>
      <c r="H195" s="986">
        <v>0.8</v>
      </c>
      <c r="I195" s="986">
        <v>1</v>
      </c>
      <c r="J195" s="986">
        <v>1</v>
      </c>
      <c r="K195" s="987">
        <v>0.97</v>
      </c>
      <c r="L195" s="987">
        <v>0.95</v>
      </c>
      <c r="M195" s="332"/>
      <c r="N195" s="307"/>
      <c r="O195" s="307"/>
      <c r="P195" s="307"/>
      <c r="Q195" s="307"/>
      <c r="R195" s="307"/>
      <c r="S195" s="307"/>
      <c r="T195" s="307"/>
      <c r="U195" s="307"/>
      <c r="V195" s="307"/>
      <c r="W195" s="307"/>
      <c r="X195" s="234"/>
      <c r="Y195" s="281"/>
      <c r="Z195" s="234"/>
      <c r="AA195" s="234"/>
      <c r="AB195" s="234"/>
      <c r="AC195" s="234"/>
    </row>
    <row r="196" spans="1:63" s="931" customFormat="1" ht="31.5" customHeight="1">
      <c r="A196" s="488"/>
      <c r="B196" s="1255"/>
      <c r="C196" s="1642" t="s">
        <v>162</v>
      </c>
      <c r="D196" s="1642"/>
      <c r="E196" s="1642"/>
      <c r="F196" s="1642"/>
      <c r="G196" s="1642"/>
      <c r="H196" s="1642"/>
      <c r="I196" s="1642"/>
      <c r="J196" s="1642"/>
      <c r="K196" s="292"/>
      <c r="L196" s="954"/>
      <c r="M196" s="307"/>
      <c r="N196" s="307"/>
      <c r="O196" s="307"/>
      <c r="P196" s="307"/>
      <c r="Q196" s="307"/>
      <c r="R196" s="307"/>
      <c r="S196" s="307"/>
      <c r="T196" s="307"/>
      <c r="X196" s="932"/>
      <c r="Y196" s="944"/>
      <c r="Z196" s="932"/>
      <c r="AA196" s="932"/>
      <c r="AB196" s="932"/>
      <c r="AC196" s="932"/>
      <c r="AF196" s="934"/>
      <c r="AG196" s="934"/>
      <c r="AH196" s="934"/>
      <c r="AI196" s="934"/>
      <c r="AJ196" s="934"/>
      <c r="AK196" s="934"/>
      <c r="AL196" s="934"/>
      <c r="AM196" s="934"/>
      <c r="AN196" s="934"/>
      <c r="AO196" s="934"/>
      <c r="AP196" s="934"/>
      <c r="AQ196" s="934"/>
      <c r="AR196" s="934"/>
      <c r="AS196" s="934"/>
      <c r="AT196" s="934"/>
      <c r="AU196" s="934"/>
      <c r="AV196" s="934"/>
      <c r="AW196" s="934"/>
      <c r="AX196" s="934"/>
      <c r="AY196" s="934"/>
      <c r="AZ196" s="934"/>
      <c r="BA196" s="934"/>
      <c r="BB196" s="934"/>
      <c r="BC196" s="934"/>
      <c r="BD196" s="934"/>
      <c r="BE196" s="934"/>
      <c r="BF196" s="934"/>
      <c r="BG196" s="934"/>
      <c r="BH196" s="934"/>
      <c r="BI196" s="934"/>
      <c r="BJ196" s="934"/>
      <c r="BK196" s="934"/>
    </row>
    <row r="197" spans="1:63" ht="22.5" customHeight="1">
      <c r="A197" s="488"/>
      <c r="B197" s="1255"/>
      <c r="C197" s="401"/>
      <c r="D197" s="401"/>
      <c r="E197" s="401"/>
      <c r="F197" s="401"/>
      <c r="G197" s="401"/>
      <c r="H197" s="401"/>
      <c r="I197" s="401"/>
      <c r="J197" s="401"/>
      <c r="K197" s="988"/>
      <c r="L197" s="989"/>
      <c r="M197" s="939"/>
      <c r="N197" s="307"/>
      <c r="O197" s="307"/>
      <c r="P197" s="307"/>
      <c r="Q197" s="307"/>
      <c r="R197" s="307"/>
      <c r="S197" s="307"/>
      <c r="T197" s="307"/>
      <c r="U197" s="307"/>
      <c r="V197" s="307"/>
      <c r="W197" s="307"/>
      <c r="X197" s="234"/>
      <c r="Y197" s="235"/>
      <c r="Z197" s="235"/>
      <c r="AA197" s="235"/>
      <c r="AB197" s="235"/>
      <c r="AC197" s="235"/>
    </row>
    <row r="198" spans="1:63" s="291" customFormat="1" ht="34.5" customHeight="1">
      <c r="A198" s="497"/>
      <c r="B198" s="1256"/>
      <c r="C198" s="1636" t="s">
        <v>163</v>
      </c>
      <c r="D198" s="1636"/>
      <c r="E198" s="1636"/>
      <c r="F198" s="1636"/>
      <c r="G198" s="1636"/>
      <c r="H198" s="1636"/>
      <c r="I198" s="1636"/>
      <c r="J198" s="1636"/>
      <c r="K198" s="1636"/>
      <c r="L198" s="990"/>
      <c r="M198" s="293"/>
      <c r="N198" s="292"/>
      <c r="O198" s="292"/>
      <c r="P198" s="292"/>
      <c r="Q198" s="292"/>
      <c r="R198" s="292"/>
      <c r="S198" s="292"/>
      <c r="T198" s="292"/>
      <c r="U198" s="292"/>
      <c r="V198" s="292"/>
      <c r="W198" s="292"/>
      <c r="Y198" s="947"/>
      <c r="Z198" s="947"/>
      <c r="AA198" s="947"/>
      <c r="AB198" s="947"/>
      <c r="AC198" s="947"/>
    </row>
    <row r="199" spans="1:63" s="931" customFormat="1" ht="15" customHeight="1">
      <c r="A199" s="488"/>
      <c r="B199" s="1257"/>
      <c r="C199" s="1686" t="s">
        <v>164</v>
      </c>
      <c r="D199" s="1686"/>
      <c r="E199" s="1686"/>
      <c r="F199" s="1686"/>
      <c r="G199" s="1686"/>
      <c r="H199" s="1686"/>
      <c r="I199" s="1686"/>
      <c r="J199" s="1686"/>
      <c r="K199" s="292"/>
      <c r="L199" s="292"/>
      <c r="M199" s="292"/>
      <c r="N199" s="307"/>
      <c r="O199" s="307"/>
      <c r="P199" s="307"/>
      <c r="Q199" s="307"/>
      <c r="R199" s="307"/>
      <c r="S199" s="307"/>
      <c r="T199" s="307"/>
      <c r="X199" s="932"/>
      <c r="Y199" s="933"/>
      <c r="Z199" s="933"/>
      <c r="AA199" s="933"/>
      <c r="AB199" s="933"/>
      <c r="AC199" s="933"/>
      <c r="AD199" s="934"/>
      <c r="AE199" s="934"/>
      <c r="AF199" s="934"/>
      <c r="AG199" s="934"/>
      <c r="AH199" s="934"/>
      <c r="AI199" s="934"/>
      <c r="AJ199" s="934"/>
      <c r="AK199" s="934"/>
      <c r="AL199" s="934"/>
      <c r="AM199" s="934"/>
      <c r="AN199" s="934"/>
      <c r="AO199" s="934"/>
      <c r="AP199" s="934"/>
      <c r="AQ199" s="934"/>
      <c r="AR199" s="934"/>
      <c r="AS199" s="934"/>
      <c r="AT199" s="934"/>
      <c r="AU199" s="934"/>
      <c r="AV199" s="934"/>
      <c r="AW199" s="934"/>
      <c r="AX199" s="934"/>
      <c r="AY199" s="934"/>
      <c r="AZ199" s="934"/>
      <c r="BA199" s="934"/>
      <c r="BB199" s="934"/>
      <c r="BC199" s="934"/>
      <c r="BD199" s="934"/>
      <c r="BE199" s="934"/>
      <c r="BF199" s="934"/>
      <c r="BG199" s="934"/>
      <c r="BH199" s="934"/>
      <c r="BI199" s="934"/>
      <c r="BJ199" s="934"/>
      <c r="BK199" s="934"/>
    </row>
    <row r="200" spans="1:63" ht="15" customHeight="1">
      <c r="A200" s="488"/>
      <c r="B200" s="1257"/>
      <c r="C200" s="1674"/>
      <c r="D200" s="1674"/>
      <c r="E200" s="1674"/>
      <c r="F200" s="1674"/>
      <c r="G200" s="1674"/>
      <c r="H200" s="1674"/>
      <c r="I200" s="1674"/>
      <c r="J200" s="1674"/>
      <c r="K200" s="313"/>
      <c r="L200" s="313"/>
      <c r="M200" s="313"/>
      <c r="N200" s="307"/>
      <c r="O200" s="307"/>
      <c r="P200" s="307"/>
      <c r="Q200" s="307"/>
      <c r="R200" s="307"/>
      <c r="S200" s="307"/>
      <c r="T200" s="307"/>
      <c r="U200" s="307"/>
      <c r="V200" s="307"/>
      <c r="W200" s="307"/>
      <c r="X200" s="234"/>
      <c r="Y200" s="235"/>
      <c r="Z200" s="235"/>
      <c r="AA200" s="235"/>
      <c r="AB200" s="235"/>
      <c r="AC200" s="235"/>
    </row>
    <row r="201" spans="1:63" ht="15" customHeight="1">
      <c r="A201" s="488"/>
      <c r="B201" s="1257"/>
      <c r="C201" s="1634" t="s">
        <v>165</v>
      </c>
      <c r="D201" s="1634"/>
      <c r="E201" s="1634"/>
      <c r="F201" s="1634"/>
      <c r="G201" s="1634"/>
      <c r="H201" s="1634"/>
      <c r="I201" s="1634"/>
      <c r="J201" s="1634"/>
      <c r="K201" s="1634"/>
      <c r="L201" s="332"/>
      <c r="M201" s="307"/>
      <c r="N201" s="307"/>
      <c r="O201" s="307"/>
      <c r="P201" s="307"/>
      <c r="Q201" s="307"/>
      <c r="R201" s="307"/>
      <c r="S201" s="307"/>
      <c r="T201" s="307"/>
      <c r="U201" s="307"/>
      <c r="V201" s="307"/>
      <c r="W201" s="307"/>
      <c r="X201" s="234"/>
      <c r="Y201" s="235"/>
      <c r="Z201" s="235"/>
      <c r="AA201" s="235"/>
      <c r="AB201" s="235"/>
      <c r="AC201" s="235"/>
    </row>
    <row r="202" spans="1:63" ht="15" customHeight="1">
      <c r="A202" s="488"/>
      <c r="B202" s="1257"/>
      <c r="C202" s="516" t="s">
        <v>50</v>
      </c>
      <c r="D202" s="1633">
        <v>2021</v>
      </c>
      <c r="E202" s="1633"/>
      <c r="F202" s="1633">
        <v>2022</v>
      </c>
      <c r="G202" s="1633"/>
      <c r="H202" s="1633">
        <v>2023</v>
      </c>
      <c r="I202" s="1633"/>
      <c r="J202" s="1633">
        <v>2024</v>
      </c>
      <c r="K202" s="1633"/>
      <c r="L202" s="332"/>
      <c r="M202" s="307"/>
      <c r="N202" s="307"/>
      <c r="O202" s="307"/>
      <c r="P202" s="307"/>
      <c r="Q202" s="307"/>
      <c r="R202" s="307"/>
      <c r="S202" s="307"/>
      <c r="T202" s="307"/>
      <c r="U202" s="307"/>
      <c r="V202" s="307"/>
      <c r="W202" s="307"/>
      <c r="X202" s="234"/>
      <c r="Y202" s="235"/>
      <c r="Z202" s="235"/>
      <c r="AA202" s="235"/>
      <c r="AB202" s="235"/>
      <c r="AC202" s="235"/>
    </row>
    <row r="203" spans="1:63" ht="15" customHeight="1">
      <c r="A203" s="488"/>
      <c r="B203" s="1257"/>
      <c r="C203" s="483" t="s">
        <v>50</v>
      </c>
      <c r="D203" s="733" t="s">
        <v>51</v>
      </c>
      <c r="E203" s="516" t="s">
        <v>52</v>
      </c>
      <c r="F203" s="516" t="s">
        <v>51</v>
      </c>
      <c r="G203" s="516" t="s">
        <v>52</v>
      </c>
      <c r="H203" s="516" t="s">
        <v>51</v>
      </c>
      <c r="I203" s="516" t="s">
        <v>52</v>
      </c>
      <c r="J203" s="516" t="s">
        <v>51</v>
      </c>
      <c r="K203" s="516" t="s">
        <v>52</v>
      </c>
      <c r="L203" s="332"/>
      <c r="M203" s="307"/>
      <c r="N203" s="307"/>
      <c r="O203" s="307"/>
      <c r="P203" s="307"/>
      <c r="Q203" s="307"/>
      <c r="R203" s="307"/>
      <c r="S203" s="307"/>
      <c r="T203" s="307"/>
      <c r="U203" s="307"/>
      <c r="V203" s="307"/>
      <c r="W203" s="307"/>
      <c r="X203" s="234"/>
      <c r="Y203" s="235"/>
      <c r="Z203" s="235"/>
      <c r="AA203" s="235"/>
      <c r="AB203" s="235"/>
      <c r="AC203" s="235"/>
    </row>
    <row r="204" spans="1:63" ht="31.5" customHeight="1">
      <c r="A204" s="488"/>
      <c r="B204" s="1257"/>
      <c r="C204" s="626" t="s">
        <v>166</v>
      </c>
      <c r="D204" s="892">
        <v>1207.8</v>
      </c>
      <c r="E204" s="892">
        <v>1555.4</v>
      </c>
      <c r="F204" s="892">
        <v>1342</v>
      </c>
      <c r="G204" s="892">
        <v>1342</v>
      </c>
      <c r="H204" s="892">
        <v>1427.8</v>
      </c>
      <c r="I204" s="892">
        <v>1427.8</v>
      </c>
      <c r="J204" s="893">
        <v>1436.6</v>
      </c>
      <c r="K204" s="893">
        <v>1500.4</v>
      </c>
      <c r="L204" s="308"/>
      <c r="M204" s="307"/>
      <c r="N204" s="307"/>
      <c r="O204" s="307"/>
      <c r="P204" s="307"/>
      <c r="Q204" s="307"/>
      <c r="R204" s="307"/>
      <c r="S204" s="307"/>
      <c r="T204" s="307"/>
      <c r="U204" s="307"/>
      <c r="V204" s="307"/>
      <c r="W204" s="307"/>
      <c r="X204" s="234"/>
      <c r="Y204" s="235"/>
      <c r="Z204" s="235"/>
      <c r="AA204" s="235"/>
      <c r="AB204" s="235"/>
      <c r="AC204" s="235"/>
    </row>
    <row r="205" spans="1:63" ht="31.5" customHeight="1">
      <c r="A205" s="488"/>
      <c r="B205" s="1257"/>
      <c r="C205" s="190" t="s">
        <v>167</v>
      </c>
      <c r="D205" s="1652">
        <v>1100</v>
      </c>
      <c r="E205" s="1652">
        <v>1212</v>
      </c>
      <c r="F205" s="1652">
        <v>1212</v>
      </c>
      <c r="G205" s="1652">
        <v>1302</v>
      </c>
      <c r="H205" s="1652">
        <v>1302</v>
      </c>
      <c r="I205" s="1652"/>
      <c r="J205" s="1652">
        <v>1412</v>
      </c>
      <c r="K205" s="1652"/>
      <c r="L205" s="332"/>
      <c r="M205" s="307"/>
      <c r="N205" s="307"/>
      <c r="O205" s="307"/>
      <c r="P205" s="307"/>
      <c r="Q205" s="307"/>
      <c r="R205" s="307"/>
      <c r="S205" s="307"/>
      <c r="T205" s="307"/>
      <c r="U205" s="307"/>
      <c r="V205" s="307"/>
      <c r="W205" s="307"/>
      <c r="X205" s="234"/>
      <c r="Y205" s="235"/>
      <c r="Z205" s="235"/>
      <c r="AA205" s="235"/>
      <c r="AB205" s="235"/>
      <c r="AC205" s="235"/>
    </row>
    <row r="206" spans="1:63" ht="31.5" customHeight="1">
      <c r="A206" s="488"/>
      <c r="B206" s="1257"/>
      <c r="C206" s="698" t="s">
        <v>168</v>
      </c>
      <c r="D206" s="991">
        <v>1.1000000000000001</v>
      </c>
      <c r="E206" s="991">
        <v>1.41</v>
      </c>
      <c r="F206" s="991">
        <v>1.1100000000000001</v>
      </c>
      <c r="G206" s="991">
        <v>1.1100000000000001</v>
      </c>
      <c r="H206" s="991">
        <v>1.1000000000000001</v>
      </c>
      <c r="I206" s="991">
        <v>1.1000000000000001</v>
      </c>
      <c r="J206" s="992">
        <v>1.02</v>
      </c>
      <c r="K206" s="992">
        <v>1.06</v>
      </c>
      <c r="L206" s="332"/>
      <c r="M206" s="307"/>
      <c r="N206" s="307"/>
      <c r="O206" s="307"/>
      <c r="P206" s="307"/>
      <c r="Q206" s="307"/>
      <c r="R206" s="307"/>
      <c r="S206" s="307"/>
      <c r="T206" s="307"/>
      <c r="U206" s="307"/>
      <c r="V206" s="307"/>
      <c r="W206" s="307"/>
      <c r="X206" s="234"/>
      <c r="Y206" s="235"/>
      <c r="Z206" s="235"/>
      <c r="AA206" s="235"/>
      <c r="AB206" s="235"/>
      <c r="AC206" s="235"/>
    </row>
    <row r="207" spans="1:63" s="931" customFormat="1" ht="32.25" customHeight="1">
      <c r="A207" s="488"/>
      <c r="B207" s="1257"/>
      <c r="C207" s="1687" t="s">
        <v>169</v>
      </c>
      <c r="D207" s="1688"/>
      <c r="E207" s="1688"/>
      <c r="F207" s="1688"/>
      <c r="G207" s="1688"/>
      <c r="H207" s="1688"/>
      <c r="I207" s="1688"/>
      <c r="J207" s="1688"/>
      <c r="K207" s="1688"/>
      <c r="L207" s="1689"/>
      <c r="M207" s="993"/>
      <c r="N207" s="307"/>
      <c r="O207" s="307"/>
      <c r="P207" s="307"/>
      <c r="Q207" s="307"/>
      <c r="R207" s="307"/>
      <c r="S207" s="307"/>
      <c r="T207" s="307"/>
      <c r="X207" s="932"/>
      <c r="Y207" s="933"/>
      <c r="Z207" s="933"/>
      <c r="AA207" s="933"/>
      <c r="AB207" s="933"/>
      <c r="AC207" s="933"/>
      <c r="AD207" s="934"/>
      <c r="AE207" s="934"/>
      <c r="AF207" s="934"/>
      <c r="AG207" s="934"/>
      <c r="AH207" s="934"/>
      <c r="AI207" s="934"/>
      <c r="AJ207" s="934"/>
      <c r="AK207" s="934"/>
      <c r="AL207" s="934"/>
      <c r="AM207" s="934"/>
      <c r="AN207" s="934"/>
      <c r="AO207" s="934"/>
      <c r="AP207" s="934"/>
      <c r="AQ207" s="934"/>
      <c r="AR207" s="934"/>
      <c r="AS207" s="934"/>
      <c r="AT207" s="934"/>
      <c r="AU207" s="934"/>
      <c r="AV207" s="934"/>
      <c r="AW207" s="934"/>
      <c r="AX207" s="934"/>
      <c r="AY207" s="934"/>
      <c r="AZ207" s="934"/>
      <c r="BA207" s="934"/>
      <c r="BB207" s="934"/>
      <c r="BC207" s="934"/>
      <c r="BD207" s="934"/>
      <c r="BE207" s="934"/>
      <c r="BF207" s="934"/>
      <c r="BG207" s="934"/>
      <c r="BH207" s="934"/>
      <c r="BI207" s="934"/>
      <c r="BJ207" s="934"/>
      <c r="BK207" s="934"/>
    </row>
    <row r="208" spans="1:63" ht="22.5" customHeight="1">
      <c r="A208" s="488"/>
      <c r="B208" s="1257"/>
      <c r="C208" s="307"/>
      <c r="D208" s="307"/>
      <c r="E208" s="307"/>
      <c r="F208" s="307"/>
      <c r="G208" s="307"/>
      <c r="H208" s="307"/>
      <c r="I208" s="307"/>
      <c r="J208" s="307"/>
      <c r="K208" s="307"/>
      <c r="L208" s="307"/>
      <c r="M208" s="307"/>
      <c r="N208" s="307"/>
      <c r="O208" s="307"/>
      <c r="P208" s="307"/>
      <c r="Q208" s="307"/>
      <c r="R208" s="307"/>
      <c r="S208" s="307"/>
      <c r="T208" s="307"/>
      <c r="U208" s="307"/>
      <c r="V208" s="307"/>
      <c r="W208" s="307"/>
      <c r="X208" s="234"/>
      <c r="Y208" s="235"/>
      <c r="Z208" s="235"/>
      <c r="AA208" s="235"/>
      <c r="AB208" s="235"/>
      <c r="AC208" s="235"/>
    </row>
    <row r="209" spans="1:29" ht="21.75" customHeight="1">
      <c r="A209" s="488"/>
      <c r="B209" s="1257"/>
      <c r="C209" s="994" t="s">
        <v>170</v>
      </c>
      <c r="D209" s="939"/>
      <c r="E209" s="939"/>
      <c r="F209" s="939"/>
      <c r="G209" s="939"/>
      <c r="H209" s="939"/>
      <c r="I209" s="939"/>
      <c r="J209" s="939"/>
      <c r="K209" s="939"/>
      <c r="L209" s="307"/>
      <c r="M209" s="307"/>
      <c r="N209" s="307"/>
      <c r="O209" s="307"/>
      <c r="P209" s="307"/>
      <c r="Q209" s="307"/>
      <c r="R209" s="307"/>
      <c r="S209" s="307"/>
      <c r="T209" s="307"/>
      <c r="U209" s="307"/>
      <c r="V209" s="307"/>
      <c r="W209" s="307"/>
      <c r="X209" s="234"/>
      <c r="Y209" s="235"/>
      <c r="Z209" s="235"/>
      <c r="AA209" s="235"/>
      <c r="AB209" s="235"/>
      <c r="AC209" s="235"/>
    </row>
    <row r="210" spans="1:29" s="291" customFormat="1" ht="34.5" customHeight="1">
      <c r="A210" s="497"/>
      <c r="B210" s="1256"/>
      <c r="C210" s="1636" t="s">
        <v>171</v>
      </c>
      <c r="D210" s="1636"/>
      <c r="E210" s="1636"/>
      <c r="F210" s="1636"/>
      <c r="G210" s="1636"/>
      <c r="H210" s="1636"/>
      <c r="I210" s="1636"/>
      <c r="J210" s="1636"/>
      <c r="K210" s="1636"/>
      <c r="L210" s="292"/>
      <c r="M210" s="292"/>
      <c r="N210" s="292"/>
      <c r="O210" s="292"/>
      <c r="P210" s="292"/>
      <c r="Q210" s="292"/>
      <c r="R210" s="292"/>
      <c r="S210" s="292"/>
      <c r="T210" s="292"/>
      <c r="U210" s="292"/>
      <c r="V210" s="292"/>
      <c r="W210" s="292"/>
      <c r="Y210" s="947"/>
      <c r="Z210" s="947"/>
      <c r="AA210" s="947"/>
      <c r="AB210" s="947"/>
      <c r="AC210" s="947"/>
    </row>
    <row r="211" spans="1:29" ht="26.25" customHeight="1">
      <c r="A211" s="488"/>
      <c r="B211" s="1257"/>
      <c r="C211" s="1725">
        <v>2024</v>
      </c>
      <c r="D211" s="1725"/>
      <c r="E211" s="1725"/>
      <c r="F211" s="1725"/>
      <c r="G211" s="1725"/>
      <c r="H211" s="1725"/>
      <c r="I211" s="1725"/>
      <c r="J211" s="1725"/>
      <c r="K211" s="1726"/>
      <c r="L211" s="307"/>
      <c r="M211" s="307"/>
      <c r="N211" s="307"/>
      <c r="O211" s="307"/>
      <c r="P211" s="307"/>
      <c r="Q211" s="307"/>
      <c r="R211" s="307"/>
      <c r="S211" s="307"/>
      <c r="T211" s="307"/>
      <c r="U211" s="307"/>
      <c r="V211" s="307"/>
      <c r="W211" s="307"/>
      <c r="X211" s="234"/>
      <c r="Y211" s="235"/>
      <c r="Z211" s="235"/>
      <c r="AA211" s="235"/>
      <c r="AB211" s="235"/>
      <c r="AC211" s="235"/>
    </row>
    <row r="212" spans="1:29" ht="27.75" customHeight="1">
      <c r="A212" s="488"/>
      <c r="B212" s="1257"/>
      <c r="C212" s="649" t="s">
        <v>50</v>
      </c>
      <c r="D212" s="1723" t="s">
        <v>172</v>
      </c>
      <c r="E212" s="1723"/>
      <c r="F212" s="1723"/>
      <c r="G212" s="1723"/>
      <c r="H212" s="1723" t="s">
        <v>173</v>
      </c>
      <c r="I212" s="1723"/>
      <c r="J212" s="1723"/>
      <c r="K212" s="1724"/>
      <c r="L212" s="307"/>
      <c r="M212" s="307"/>
      <c r="N212" s="307"/>
      <c r="O212" s="307"/>
      <c r="P212" s="307"/>
      <c r="Q212" s="307"/>
      <c r="R212" s="307"/>
      <c r="S212" s="307"/>
      <c r="T212" s="307"/>
      <c r="U212" s="307"/>
      <c r="V212" s="307"/>
      <c r="W212" s="307"/>
      <c r="X212" s="234"/>
      <c r="Y212" s="235"/>
      <c r="Z212" s="235"/>
      <c r="AA212" s="235"/>
      <c r="AB212" s="235"/>
      <c r="AC212" s="235"/>
    </row>
    <row r="213" spans="1:29" ht="237.75" customHeight="1">
      <c r="A213" s="488"/>
      <c r="B213" s="1257"/>
      <c r="C213" s="707" t="s">
        <v>174</v>
      </c>
      <c r="D213" s="1721" t="s">
        <v>175</v>
      </c>
      <c r="E213" s="1721"/>
      <c r="F213" s="1721"/>
      <c r="G213" s="1721"/>
      <c r="H213" s="1721" t="s">
        <v>176</v>
      </c>
      <c r="I213" s="1721"/>
      <c r="J213" s="1721"/>
      <c r="K213" s="1722"/>
      <c r="L213" s="307"/>
      <c r="M213" s="307"/>
      <c r="N213" s="307"/>
      <c r="O213" s="307"/>
      <c r="P213" s="307"/>
      <c r="Q213" s="307"/>
      <c r="R213" s="307"/>
      <c r="S213" s="307"/>
      <c r="T213" s="307"/>
      <c r="U213" s="307"/>
      <c r="V213" s="307"/>
      <c r="W213" s="307"/>
      <c r="X213" s="234"/>
      <c r="Y213" s="235"/>
      <c r="Z213" s="235"/>
      <c r="AA213" s="235"/>
      <c r="AB213" s="235"/>
      <c r="AC213" s="235"/>
    </row>
    <row r="214" spans="1:29" ht="336" customHeight="1">
      <c r="A214" s="488"/>
      <c r="B214" s="1257"/>
      <c r="C214" s="705" t="s">
        <v>177</v>
      </c>
      <c r="D214" s="1727" t="s">
        <v>178</v>
      </c>
      <c r="E214" s="1727"/>
      <c r="F214" s="1727"/>
      <c r="G214" s="1727"/>
      <c r="H214" s="1721" t="s">
        <v>179</v>
      </c>
      <c r="I214" s="1721"/>
      <c r="J214" s="1721"/>
      <c r="K214" s="1722"/>
      <c r="L214" s="307"/>
      <c r="M214" s="307"/>
      <c r="N214" s="307"/>
      <c r="O214" s="307"/>
      <c r="P214" s="307"/>
      <c r="Q214" s="307"/>
      <c r="R214" s="307"/>
      <c r="S214" s="307"/>
      <c r="T214" s="307"/>
      <c r="U214" s="307"/>
      <c r="V214" s="307"/>
      <c r="W214" s="307"/>
      <c r="X214" s="234"/>
      <c r="Y214" s="235"/>
      <c r="Z214" s="235"/>
      <c r="AA214" s="235"/>
      <c r="AB214" s="235"/>
      <c r="AC214" s="235"/>
    </row>
    <row r="215" spans="1:29" ht="47.25" customHeight="1">
      <c r="A215" s="488"/>
      <c r="B215" s="1257"/>
      <c r="C215" s="705" t="s">
        <v>180</v>
      </c>
      <c r="D215" s="1680" t="s">
        <v>181</v>
      </c>
      <c r="E215" s="1680"/>
      <c r="F215" s="1680"/>
      <c r="G215" s="1680"/>
      <c r="H215" s="1680" t="s">
        <v>182</v>
      </c>
      <c r="I215" s="1680"/>
      <c r="J215" s="1680"/>
      <c r="K215" s="1680"/>
      <c r="L215" s="307"/>
      <c r="M215" s="307"/>
      <c r="N215" s="307"/>
      <c r="O215" s="307"/>
      <c r="P215" s="307"/>
      <c r="Q215" s="307"/>
      <c r="R215" s="307"/>
      <c r="S215" s="307"/>
      <c r="T215" s="307"/>
      <c r="U215" s="307"/>
      <c r="V215" s="307"/>
      <c r="W215" s="307"/>
      <c r="X215" s="234"/>
      <c r="Y215" s="235"/>
      <c r="Z215" s="235"/>
      <c r="AA215" s="235"/>
      <c r="AB215" s="235"/>
      <c r="AC215" s="235"/>
    </row>
    <row r="216" spans="1:29" ht="28.5" customHeight="1">
      <c r="A216" s="488"/>
      <c r="B216" s="1257"/>
      <c r="C216" s="1638" t="s">
        <v>183</v>
      </c>
      <c r="D216" s="1681"/>
      <c r="E216" s="1681"/>
      <c r="F216" s="1681"/>
      <c r="G216" s="1681"/>
      <c r="H216" s="1681"/>
      <c r="I216" s="1681"/>
      <c r="J216" s="1681"/>
      <c r="K216" s="1682"/>
      <c r="L216" s="307"/>
      <c r="M216" s="307"/>
      <c r="N216" s="307"/>
      <c r="O216" s="307"/>
      <c r="P216" s="307"/>
      <c r="Q216" s="307"/>
      <c r="R216" s="307"/>
      <c r="S216" s="307"/>
      <c r="T216" s="307"/>
      <c r="U216" s="307"/>
      <c r="V216" s="307"/>
      <c r="W216" s="307"/>
      <c r="X216" s="234"/>
      <c r="Y216" s="235"/>
      <c r="Z216" s="235"/>
      <c r="AA216" s="235"/>
      <c r="AB216" s="235"/>
      <c r="AC216" s="235"/>
    </row>
    <row r="217" spans="1:29" ht="22.5" customHeight="1">
      <c r="A217" s="488"/>
      <c r="B217" s="1257"/>
      <c r="C217" s="995"/>
      <c r="D217" s="996"/>
      <c r="E217" s="996"/>
      <c r="F217" s="996"/>
      <c r="G217" s="997"/>
      <c r="H217" s="939"/>
      <c r="I217" s="939"/>
      <c r="J217" s="939"/>
      <c r="K217" s="939"/>
      <c r="L217" s="307"/>
      <c r="M217" s="307"/>
      <c r="N217" s="307"/>
      <c r="O217" s="307"/>
      <c r="P217" s="307"/>
      <c r="Q217" s="307"/>
      <c r="R217" s="307"/>
      <c r="S217" s="307"/>
      <c r="T217" s="307"/>
      <c r="U217" s="307"/>
      <c r="V217" s="307"/>
      <c r="W217" s="307"/>
      <c r="X217" s="234"/>
      <c r="Y217" s="235"/>
      <c r="Z217" s="235"/>
      <c r="AA217" s="235"/>
      <c r="AB217" s="235"/>
      <c r="AC217" s="235"/>
    </row>
    <row r="218" spans="1:29" s="291" customFormat="1" ht="34.5" customHeight="1">
      <c r="A218" s="497"/>
      <c r="B218" s="1256"/>
      <c r="C218" s="1690" t="s">
        <v>184</v>
      </c>
      <c r="D218" s="1690"/>
      <c r="E218" s="1690"/>
      <c r="F218" s="1690"/>
      <c r="G218" s="1690"/>
      <c r="H218" s="1690"/>
      <c r="I218" s="1690"/>
      <c r="J218" s="1690"/>
      <c r="K218" s="1690"/>
      <c r="L218" s="292"/>
      <c r="M218" s="292"/>
      <c r="N218" s="292"/>
      <c r="O218" s="292"/>
      <c r="P218" s="292"/>
      <c r="Q218" s="292"/>
      <c r="R218" s="292"/>
      <c r="S218" s="292"/>
      <c r="T218" s="292"/>
      <c r="U218" s="292"/>
      <c r="V218" s="292"/>
      <c r="W218" s="292"/>
      <c r="Y218" s="947"/>
      <c r="Z218" s="947"/>
      <c r="AA218" s="947"/>
      <c r="AB218" s="947"/>
      <c r="AC218" s="947"/>
    </row>
    <row r="219" spans="1:29" ht="25.5" customHeight="1">
      <c r="A219" s="488"/>
      <c r="B219" s="1257"/>
      <c r="C219" s="1691" t="s">
        <v>185</v>
      </c>
      <c r="D219" s="1663"/>
      <c r="E219" s="1663"/>
      <c r="F219" s="1663"/>
      <c r="G219" s="263"/>
      <c r="H219" s="641"/>
      <c r="I219" s="641"/>
      <c r="J219" s="641"/>
      <c r="K219" s="651"/>
      <c r="L219" s="307"/>
      <c r="M219" s="307"/>
      <c r="N219" s="307"/>
      <c r="O219" s="307"/>
      <c r="P219" s="307"/>
      <c r="Q219" s="307"/>
      <c r="R219" s="307"/>
      <c r="S219" s="307"/>
      <c r="T219" s="307"/>
      <c r="U219" s="307"/>
      <c r="V219" s="307"/>
      <c r="W219" s="307"/>
      <c r="X219" s="234"/>
      <c r="Y219" s="235"/>
      <c r="Z219" s="235"/>
      <c r="AA219" s="235"/>
      <c r="AB219" s="235"/>
      <c r="AC219" s="235"/>
    </row>
    <row r="220" spans="1:29" ht="25.5" customHeight="1">
      <c r="A220" s="488"/>
      <c r="B220" s="1257"/>
      <c r="C220" s="889"/>
      <c r="D220" s="998">
        <v>2022</v>
      </c>
      <c r="E220" s="998">
        <v>2023</v>
      </c>
      <c r="F220" s="998">
        <v>2024</v>
      </c>
      <c r="G220" s="999"/>
      <c r="H220" s="234"/>
      <c r="I220" s="234"/>
      <c r="J220" s="234"/>
      <c r="K220" s="1000"/>
      <c r="L220" s="307"/>
      <c r="M220" s="307"/>
      <c r="N220" s="307"/>
      <c r="O220" s="307"/>
      <c r="P220" s="307"/>
      <c r="Q220" s="307"/>
      <c r="R220" s="307"/>
      <c r="S220" s="307"/>
      <c r="T220" s="307"/>
      <c r="U220" s="307"/>
      <c r="V220" s="307"/>
      <c r="W220" s="307"/>
      <c r="X220" s="234"/>
      <c r="Y220" s="235"/>
      <c r="Z220" s="235"/>
      <c r="AA220" s="235"/>
      <c r="AB220" s="235"/>
      <c r="AC220" s="235"/>
    </row>
    <row r="221" spans="1:29" ht="35.25" customHeight="1">
      <c r="A221" s="488"/>
      <c r="B221" s="1257"/>
      <c r="C221" s="268" t="s">
        <v>186</v>
      </c>
      <c r="D221" s="1001">
        <v>24</v>
      </c>
      <c r="E221" s="1001">
        <v>21</v>
      </c>
      <c r="F221" s="1002">
        <v>14.03</v>
      </c>
      <c r="G221" s="914"/>
      <c r="H221" s="234"/>
      <c r="I221" s="234"/>
      <c r="J221" s="234"/>
      <c r="K221" s="1000"/>
      <c r="L221" s="307"/>
      <c r="M221" s="307"/>
      <c r="N221" s="307"/>
      <c r="O221" s="307"/>
      <c r="P221" s="307"/>
      <c r="Q221" s="307"/>
      <c r="R221" s="307"/>
      <c r="S221" s="307"/>
      <c r="T221" s="307"/>
      <c r="U221" s="307"/>
      <c r="V221" s="307"/>
      <c r="W221" s="307"/>
      <c r="X221" s="234"/>
      <c r="Y221" s="235"/>
      <c r="Z221" s="235"/>
      <c r="AA221" s="235"/>
      <c r="AB221" s="235"/>
      <c r="AC221" s="235"/>
    </row>
    <row r="222" spans="1:29" ht="36" customHeight="1">
      <c r="A222" s="488"/>
      <c r="B222" s="1257"/>
      <c r="C222" s="269" t="s">
        <v>187</v>
      </c>
      <c r="D222" s="1003">
        <v>855</v>
      </c>
      <c r="E222" s="1004">
        <v>479</v>
      </c>
      <c r="F222" s="1005">
        <v>584.46</v>
      </c>
      <c r="G222" s="914"/>
      <c r="H222" s="234"/>
      <c r="I222" s="234"/>
      <c r="J222" s="234"/>
      <c r="K222" s="1000"/>
      <c r="L222" s="307"/>
      <c r="M222" s="307"/>
      <c r="N222" s="307"/>
      <c r="O222" s="307"/>
      <c r="P222" s="307"/>
      <c r="Q222" s="307"/>
      <c r="R222" s="307"/>
      <c r="S222" s="307"/>
      <c r="T222" s="307"/>
      <c r="U222" s="307"/>
      <c r="V222" s="307"/>
      <c r="W222" s="307"/>
      <c r="X222" s="234"/>
      <c r="Y222" s="235"/>
      <c r="Z222" s="235"/>
      <c r="AA222" s="235"/>
      <c r="AB222" s="235"/>
      <c r="AC222" s="235"/>
    </row>
    <row r="223" spans="1:29" ht="57.75" customHeight="1">
      <c r="A223" s="488"/>
      <c r="B223" s="1257"/>
      <c r="C223" s="1678" t="s">
        <v>188</v>
      </c>
      <c r="D223" s="1678"/>
      <c r="E223" s="1678"/>
      <c r="F223" s="1678"/>
      <c r="G223" s="914"/>
      <c r="H223" s="908"/>
      <c r="I223" s="908"/>
      <c r="J223" s="908"/>
      <c r="K223" s="1006"/>
      <c r="L223" s="307"/>
      <c r="M223" s="307"/>
      <c r="N223" s="307"/>
      <c r="O223" s="307"/>
      <c r="P223" s="307"/>
      <c r="Q223" s="307"/>
      <c r="R223" s="307"/>
      <c r="S223" s="307"/>
      <c r="T223" s="307"/>
      <c r="U223" s="307"/>
      <c r="V223" s="307"/>
      <c r="W223" s="307"/>
      <c r="X223" s="234"/>
      <c r="Y223" s="235"/>
      <c r="Z223" s="235"/>
      <c r="AA223" s="235"/>
      <c r="AB223" s="235"/>
      <c r="AC223" s="235"/>
    </row>
    <row r="224" spans="1:29" ht="22.5" customHeight="1">
      <c r="A224" s="488"/>
      <c r="B224" s="1257"/>
      <c r="C224" s="402"/>
      <c r="D224" s="1007"/>
      <c r="E224" s="1008"/>
      <c r="F224" s="1009"/>
      <c r="G224" s="1010"/>
      <c r="H224" s="908"/>
      <c r="I224" s="908"/>
      <c r="J224" s="908"/>
      <c r="K224" s="1006"/>
      <c r="L224" s="307"/>
      <c r="M224" s="307"/>
      <c r="N224" s="307"/>
      <c r="O224" s="307"/>
      <c r="P224" s="307"/>
      <c r="Q224" s="307"/>
      <c r="R224" s="307"/>
      <c r="S224" s="307"/>
      <c r="T224" s="307"/>
      <c r="U224" s="307"/>
      <c r="V224" s="307"/>
      <c r="W224" s="307"/>
      <c r="X224" s="234"/>
      <c r="Y224" s="235"/>
      <c r="Z224" s="235"/>
      <c r="AA224" s="235"/>
      <c r="AB224" s="235"/>
      <c r="AC224" s="235"/>
    </row>
    <row r="225" spans="1:29" s="291" customFormat="1" ht="34.5" customHeight="1">
      <c r="A225" s="497"/>
      <c r="B225" s="1256"/>
      <c r="C225" s="1704" t="s">
        <v>189</v>
      </c>
      <c r="D225" s="1704"/>
      <c r="E225" s="1704"/>
      <c r="F225" s="1704"/>
      <c r="G225" s="1704"/>
      <c r="H225" s="1704"/>
      <c r="I225" s="1704"/>
      <c r="J225" s="1704"/>
      <c r="K225" s="1704"/>
      <c r="L225" s="292"/>
      <c r="M225" s="292"/>
      <c r="N225" s="292"/>
      <c r="O225" s="292"/>
      <c r="P225" s="292"/>
      <c r="Q225" s="292"/>
      <c r="R225" s="292"/>
      <c r="S225" s="292"/>
      <c r="T225" s="292"/>
      <c r="U225" s="292"/>
      <c r="V225" s="292"/>
      <c r="W225" s="292"/>
      <c r="Y225" s="947"/>
      <c r="Z225" s="947"/>
      <c r="AA225" s="947"/>
      <c r="AB225" s="947"/>
      <c r="AC225" s="947"/>
    </row>
    <row r="226" spans="1:29" ht="84" customHeight="1">
      <c r="A226" s="488"/>
      <c r="B226" s="1257"/>
      <c r="C226" s="1658" t="s">
        <v>190</v>
      </c>
      <c r="D226" s="1659"/>
      <c r="E226" s="1659"/>
      <c r="F226" s="1659"/>
      <c r="G226" s="1659"/>
      <c r="H226" s="270"/>
      <c r="I226" s="1011"/>
      <c r="J226" s="307"/>
      <c r="K226" s="281"/>
      <c r="L226" s="307"/>
      <c r="M226" s="307"/>
      <c r="N226" s="307"/>
      <c r="O226" s="307"/>
      <c r="P226" s="307"/>
      <c r="Q226" s="307"/>
      <c r="R226" s="307"/>
      <c r="S226" s="307"/>
      <c r="T226" s="307"/>
      <c r="U226" s="307"/>
      <c r="V226" s="307"/>
      <c r="W226" s="307"/>
      <c r="X226" s="234"/>
      <c r="Y226" s="235"/>
      <c r="Z226" s="235"/>
      <c r="AA226" s="235"/>
      <c r="AB226" s="235"/>
      <c r="AC226" s="235"/>
    </row>
    <row r="227" spans="1:29" ht="27" customHeight="1">
      <c r="A227" s="488"/>
      <c r="B227" s="1257"/>
      <c r="C227" s="889"/>
      <c r="D227" s="998">
        <v>2021</v>
      </c>
      <c r="E227" s="998">
        <v>2022</v>
      </c>
      <c r="F227" s="998">
        <v>2023</v>
      </c>
      <c r="G227" s="998">
        <v>2024</v>
      </c>
      <c r="H227" s="978"/>
      <c r="I227" s="978"/>
      <c r="J227" s="978"/>
      <c r="K227" s="978"/>
      <c r="L227" s="978"/>
      <c r="M227" s="978"/>
      <c r="N227" s="978"/>
      <c r="O227" s="978"/>
      <c r="P227" s="307"/>
      <c r="Q227" s="307"/>
      <c r="R227" s="307"/>
      <c r="S227" s="307"/>
      <c r="T227" s="307"/>
      <c r="U227" s="307"/>
      <c r="V227" s="307"/>
      <c r="W227" s="307"/>
      <c r="X227" s="234"/>
      <c r="Y227" s="235"/>
      <c r="Z227" s="235"/>
      <c r="AA227" s="235"/>
      <c r="AB227" s="235"/>
      <c r="AC227" s="235"/>
    </row>
    <row r="228" spans="1:29" ht="57.75" customHeight="1">
      <c r="A228" s="488"/>
      <c r="B228" s="1257"/>
      <c r="C228" s="268" t="s">
        <v>191</v>
      </c>
      <c r="D228" s="1012">
        <v>0.81</v>
      </c>
      <c r="E228" s="1012">
        <v>0.78</v>
      </c>
      <c r="F228" s="1001" t="s">
        <v>192</v>
      </c>
      <c r="G228" s="1012">
        <v>0.78</v>
      </c>
      <c r="H228" s="978"/>
      <c r="I228" s="978"/>
      <c r="J228" s="978"/>
      <c r="K228" s="978"/>
      <c r="L228" s="978"/>
      <c r="M228" s="978"/>
      <c r="N228" s="978"/>
      <c r="O228" s="978"/>
      <c r="P228" s="307"/>
      <c r="Q228" s="307"/>
      <c r="R228" s="307"/>
      <c r="S228" s="307"/>
      <c r="T228" s="307"/>
      <c r="U228" s="307"/>
      <c r="V228" s="307"/>
      <c r="W228" s="307"/>
      <c r="X228" s="234"/>
      <c r="Y228" s="235"/>
      <c r="Z228" s="235"/>
      <c r="AA228" s="235"/>
      <c r="AB228" s="235"/>
      <c r="AC228" s="235"/>
    </row>
    <row r="229" spans="1:29" ht="56.25" customHeight="1">
      <c r="A229" s="488"/>
      <c r="B229" s="1257"/>
      <c r="C229" s="269" t="s">
        <v>193</v>
      </c>
      <c r="D229" s="1013">
        <v>0.86</v>
      </c>
      <c r="E229" s="1013">
        <v>0.79</v>
      </c>
      <c r="F229" s="1003" t="s">
        <v>192</v>
      </c>
      <c r="G229" s="1012">
        <v>0.81</v>
      </c>
      <c r="H229" s="978"/>
      <c r="I229" s="978"/>
      <c r="J229" s="978"/>
      <c r="K229" s="978"/>
      <c r="L229" s="978"/>
      <c r="M229" s="978"/>
      <c r="N229" s="978"/>
      <c r="O229" s="978"/>
      <c r="P229" s="307"/>
      <c r="Q229" s="307"/>
      <c r="R229" s="307"/>
      <c r="S229" s="307"/>
      <c r="T229" s="307"/>
      <c r="U229" s="307"/>
      <c r="V229" s="307"/>
      <c r="W229" s="307"/>
      <c r="X229" s="234"/>
      <c r="Y229" s="235"/>
      <c r="Z229" s="235"/>
      <c r="AA229" s="235"/>
      <c r="AB229" s="235"/>
      <c r="AC229" s="235"/>
    </row>
    <row r="230" spans="1:29" ht="21" customHeight="1">
      <c r="A230" s="488"/>
      <c r="B230" s="1257"/>
      <c r="C230" s="190"/>
      <c r="D230" s="951"/>
      <c r="E230" s="951"/>
      <c r="F230" s="858"/>
      <c r="G230" s="1595"/>
      <c r="H230" s="978"/>
      <c r="I230" s="978"/>
      <c r="J230" s="978"/>
      <c r="K230" s="978"/>
      <c r="L230" s="978"/>
      <c r="M230" s="978"/>
      <c r="N230" s="978"/>
      <c r="O230" s="978"/>
      <c r="P230" s="307"/>
      <c r="Q230" s="307"/>
      <c r="R230" s="307"/>
      <c r="S230" s="307"/>
      <c r="T230" s="307"/>
      <c r="U230" s="307"/>
      <c r="V230" s="307"/>
      <c r="W230" s="307"/>
      <c r="X230" s="234"/>
      <c r="Y230" s="235"/>
      <c r="Z230" s="235"/>
      <c r="AA230" s="235"/>
      <c r="AB230" s="235"/>
      <c r="AC230" s="235"/>
    </row>
    <row r="231" spans="1:29" ht="15">
      <c r="A231" s="488"/>
      <c r="B231" s="1257"/>
      <c r="C231" s="1587" t="s">
        <v>1330</v>
      </c>
      <c r="D231" s="1620"/>
      <c r="E231" s="1621"/>
      <c r="F231" s="1621"/>
      <c r="G231" s="1622"/>
      <c r="H231" s="978"/>
      <c r="I231" s="978"/>
      <c r="J231" s="978"/>
      <c r="K231" s="978"/>
      <c r="L231" s="978"/>
      <c r="M231" s="978"/>
      <c r="N231" s="978"/>
      <c r="O231" s="978"/>
      <c r="P231" s="307"/>
      <c r="Q231" s="307"/>
      <c r="R231" s="307"/>
      <c r="S231" s="307"/>
      <c r="T231" s="307"/>
      <c r="U231" s="307"/>
      <c r="V231" s="307"/>
      <c r="W231" s="307"/>
      <c r="X231" s="234"/>
      <c r="Y231" s="235"/>
      <c r="Z231" s="235"/>
      <c r="AA231" s="235"/>
      <c r="AB231" s="235"/>
      <c r="AC231" s="235"/>
    </row>
    <row r="232" spans="1:29" ht="137.5" customHeight="1">
      <c r="A232" s="488"/>
      <c r="B232" s="1257"/>
      <c r="C232" s="1593" t="s">
        <v>1356</v>
      </c>
      <c r="D232" s="1731" t="s">
        <v>1357</v>
      </c>
      <c r="E232" s="1731"/>
      <c r="F232" s="1731"/>
      <c r="G232" s="1732"/>
      <c r="H232" s="1594"/>
      <c r="I232" s="1049"/>
      <c r="J232" s="1049"/>
      <c r="K232" s="1049"/>
      <c r="L232" s="1049"/>
      <c r="M232" s="1049"/>
      <c r="N232" s="978"/>
      <c r="O232" s="978"/>
      <c r="P232" s="307"/>
      <c r="Q232" s="307"/>
      <c r="R232" s="307"/>
      <c r="S232" s="307"/>
      <c r="T232" s="307"/>
      <c r="U232" s="307"/>
      <c r="V232" s="307"/>
      <c r="W232" s="307"/>
      <c r="X232" s="234"/>
      <c r="Y232" s="235"/>
      <c r="Z232" s="235"/>
      <c r="AA232" s="235"/>
      <c r="AB232" s="235"/>
      <c r="AC232" s="235"/>
    </row>
    <row r="233" spans="1:29" ht="178.5" customHeight="1">
      <c r="A233" s="488"/>
      <c r="B233" s="1257"/>
      <c r="C233" s="1593" t="s">
        <v>1354</v>
      </c>
      <c r="D233" s="1733" t="s">
        <v>1358</v>
      </c>
      <c r="E233" s="1733"/>
      <c r="F233" s="1733"/>
      <c r="G233" s="1734"/>
      <c r="H233" s="1594"/>
      <c r="I233" s="1049"/>
      <c r="J233" s="1049"/>
      <c r="K233" s="1049"/>
      <c r="L233" s="1049"/>
      <c r="M233" s="1049"/>
      <c r="N233" s="978"/>
      <c r="O233" s="978"/>
      <c r="P233" s="307"/>
      <c r="Q233" s="307"/>
      <c r="R233" s="307"/>
      <c r="S233" s="307"/>
      <c r="T233" s="307"/>
      <c r="U233" s="307"/>
      <c r="V233" s="307"/>
      <c r="W233" s="307"/>
      <c r="X233" s="234"/>
      <c r="Y233" s="235"/>
      <c r="Z233" s="235"/>
      <c r="AA233" s="235"/>
      <c r="AB233" s="235"/>
      <c r="AC233" s="235"/>
    </row>
    <row r="234" spans="1:29" ht="75" customHeight="1">
      <c r="A234" s="488"/>
      <c r="B234" s="1257"/>
      <c r="C234" s="1735" t="s">
        <v>1355</v>
      </c>
      <c r="D234" s="1731" t="s">
        <v>1359</v>
      </c>
      <c r="E234" s="1731"/>
      <c r="F234" s="1731"/>
      <c r="G234" s="1732"/>
      <c r="H234" s="1594"/>
      <c r="I234" s="1049"/>
      <c r="J234" s="1049"/>
      <c r="K234" s="1049"/>
      <c r="L234" s="1049"/>
      <c r="M234" s="1049"/>
      <c r="N234" s="978"/>
      <c r="O234" s="978"/>
      <c r="P234" s="307"/>
      <c r="Q234" s="307"/>
      <c r="R234" s="307"/>
      <c r="S234" s="307"/>
      <c r="T234" s="307"/>
      <c r="U234" s="307"/>
      <c r="V234" s="307"/>
      <c r="W234" s="307"/>
      <c r="X234" s="234"/>
      <c r="Y234" s="235"/>
      <c r="Z234" s="235"/>
      <c r="AA234" s="235"/>
      <c r="AB234" s="235"/>
      <c r="AC234" s="235"/>
    </row>
    <row r="235" spans="1:29" ht="201.65" customHeight="1">
      <c r="A235" s="488"/>
      <c r="B235" s="1257"/>
      <c r="C235" s="1736"/>
      <c r="D235" s="1737"/>
      <c r="E235" s="1737"/>
      <c r="F235" s="1737"/>
      <c r="G235" s="1738"/>
      <c r="H235" s="1594"/>
      <c r="I235" s="1049"/>
      <c r="J235" s="1049"/>
      <c r="K235" s="1049"/>
      <c r="L235" s="1049"/>
      <c r="M235" s="1049"/>
      <c r="N235" s="978"/>
      <c r="O235" s="978"/>
      <c r="P235" s="307"/>
      <c r="Q235" s="307"/>
      <c r="R235" s="307"/>
      <c r="S235" s="307"/>
      <c r="T235" s="307"/>
      <c r="U235" s="307"/>
      <c r="V235" s="307"/>
      <c r="W235" s="307"/>
      <c r="X235" s="234"/>
      <c r="Y235" s="235"/>
      <c r="Z235" s="235"/>
      <c r="AA235" s="235"/>
      <c r="AB235" s="235"/>
      <c r="AC235" s="235"/>
    </row>
    <row r="236" spans="1:29" ht="39" customHeight="1">
      <c r="A236" s="488"/>
      <c r="B236" s="1257"/>
      <c r="C236" s="1683" t="s">
        <v>194</v>
      </c>
      <c r="D236" s="1684"/>
      <c r="E236" s="1684"/>
      <c r="F236" s="1684"/>
      <c r="G236" s="1684"/>
      <c r="H236" s="270"/>
      <c r="N236" s="307"/>
      <c r="O236" s="307"/>
      <c r="P236" s="307"/>
      <c r="Q236" s="307"/>
      <c r="R236" s="307"/>
      <c r="S236" s="307"/>
      <c r="T236" s="307"/>
      <c r="U236" s="307"/>
      <c r="V236" s="307"/>
      <c r="W236" s="307"/>
      <c r="X236" s="234"/>
      <c r="Y236" s="235"/>
      <c r="Z236" s="235"/>
      <c r="AA236" s="235"/>
      <c r="AB236" s="235"/>
      <c r="AC236" s="235"/>
    </row>
    <row r="237" spans="1:29" ht="22.5" customHeight="1">
      <c r="A237" s="488"/>
      <c r="B237" s="1257"/>
      <c r="C237" s="1014"/>
      <c r="D237" s="1014"/>
      <c r="E237" s="1014"/>
      <c r="F237" s="1014"/>
      <c r="G237" s="1014"/>
      <c r="H237" s="1014"/>
      <c r="I237" s="1014"/>
      <c r="J237" s="1014"/>
      <c r="K237" s="1014"/>
      <c r="L237" s="307"/>
      <c r="M237" s="307"/>
      <c r="N237" s="307"/>
      <c r="O237" s="307"/>
      <c r="P237" s="307"/>
      <c r="Q237" s="307"/>
      <c r="R237" s="307"/>
      <c r="S237" s="307"/>
      <c r="T237" s="307"/>
      <c r="U237" s="307"/>
      <c r="V237" s="307"/>
      <c r="W237" s="307"/>
      <c r="X237" s="234"/>
      <c r="Y237" s="235"/>
      <c r="Z237" s="235"/>
      <c r="AA237" s="235"/>
      <c r="AB237" s="235"/>
      <c r="AC237" s="235"/>
    </row>
    <row r="238" spans="1:29" s="291" customFormat="1" ht="34.5" customHeight="1">
      <c r="A238" s="497"/>
      <c r="B238" s="1256"/>
      <c r="C238" s="1685" t="s">
        <v>195</v>
      </c>
      <c r="D238" s="1685"/>
      <c r="E238" s="1685"/>
      <c r="F238" s="1685"/>
      <c r="G238" s="1685"/>
      <c r="H238" s="1685"/>
      <c r="I238" s="1685"/>
      <c r="J238" s="1685"/>
      <c r="K238" s="1685"/>
      <c r="L238" s="292"/>
      <c r="M238" s="292"/>
      <c r="N238" s="292"/>
      <c r="O238" s="292"/>
      <c r="P238" s="292"/>
      <c r="Q238" s="292"/>
      <c r="R238" s="292"/>
      <c r="S238" s="292"/>
      <c r="T238" s="292"/>
      <c r="U238" s="292"/>
      <c r="V238" s="292"/>
      <c r="W238" s="292"/>
      <c r="Y238" s="947"/>
      <c r="Z238" s="947"/>
      <c r="AA238" s="947"/>
      <c r="AB238" s="947"/>
      <c r="AC238" s="947"/>
    </row>
    <row r="239" spans="1:29" ht="117.75" customHeight="1">
      <c r="A239" s="488"/>
      <c r="B239" s="1257"/>
      <c r="C239" s="1702" t="s">
        <v>196</v>
      </c>
      <c r="D239" s="1703"/>
      <c r="E239" s="1703"/>
      <c r="F239" s="1703"/>
      <c r="G239" s="1703"/>
      <c r="H239" s="640"/>
      <c r="I239" s="640"/>
      <c r="J239" s="640"/>
      <c r="K239" s="640"/>
      <c r="L239" s="307"/>
      <c r="M239" s="307"/>
      <c r="N239" s="307"/>
      <c r="O239" s="307"/>
      <c r="P239" s="307"/>
      <c r="Q239" s="307"/>
      <c r="R239" s="307"/>
      <c r="S239" s="307"/>
      <c r="T239" s="307"/>
      <c r="U239" s="307"/>
      <c r="V239" s="307"/>
      <c r="W239" s="307"/>
      <c r="X239" s="234"/>
      <c r="Y239" s="235"/>
      <c r="Z239" s="235"/>
      <c r="AA239" s="235"/>
      <c r="AB239" s="235"/>
      <c r="AC239" s="235"/>
    </row>
    <row r="240" spans="1:29" ht="30" customHeight="1">
      <c r="A240" s="488"/>
      <c r="B240" s="1257"/>
      <c r="C240" s="1015"/>
      <c r="D240" s="1016" t="s">
        <v>197</v>
      </c>
      <c r="E240" s="1016" t="s">
        <v>122</v>
      </c>
      <c r="F240" s="1016" t="s">
        <v>123</v>
      </c>
      <c r="G240" s="638"/>
      <c r="H240" s="640"/>
      <c r="I240" s="640"/>
      <c r="J240" s="640"/>
      <c r="K240" s="640"/>
      <c r="L240" s="307"/>
      <c r="M240" s="307"/>
      <c r="N240" s="307"/>
      <c r="O240" s="307"/>
      <c r="P240" s="307"/>
      <c r="Q240" s="307"/>
      <c r="R240" s="307"/>
      <c r="S240" s="307"/>
      <c r="T240" s="307"/>
      <c r="U240" s="307"/>
      <c r="V240" s="307"/>
      <c r="W240" s="307"/>
      <c r="X240" s="234"/>
      <c r="Y240" s="235"/>
      <c r="Z240" s="235"/>
      <c r="AA240" s="235"/>
      <c r="AB240" s="235"/>
      <c r="AC240" s="235"/>
    </row>
    <row r="241" spans="1:29" ht="24" customHeight="1">
      <c r="A241" s="488"/>
      <c r="B241" s="1257"/>
      <c r="C241" s="1017" t="s">
        <v>198</v>
      </c>
      <c r="D241" s="766" t="s">
        <v>199</v>
      </c>
      <c r="E241" s="766" t="s">
        <v>199</v>
      </c>
      <c r="F241" s="766" t="s">
        <v>199</v>
      </c>
      <c r="G241" s="271"/>
      <c r="H241" s="640"/>
      <c r="I241" s="640"/>
      <c r="J241" s="640"/>
      <c r="K241" s="640"/>
      <c r="L241" s="307"/>
      <c r="M241" s="307"/>
      <c r="N241" s="307"/>
      <c r="O241" s="307"/>
      <c r="P241" s="307"/>
      <c r="Q241" s="307"/>
      <c r="R241" s="307"/>
      <c r="S241" s="307"/>
      <c r="T241" s="307"/>
      <c r="U241" s="307"/>
      <c r="V241" s="307"/>
      <c r="W241" s="307"/>
      <c r="X241" s="234"/>
      <c r="Y241" s="235"/>
      <c r="Z241" s="235"/>
      <c r="AA241" s="235"/>
      <c r="AB241" s="235"/>
      <c r="AC241" s="235"/>
    </row>
    <row r="242" spans="1:29" ht="24" customHeight="1">
      <c r="A242" s="488"/>
      <c r="B242" s="1257"/>
      <c r="C242" s="1018" t="s">
        <v>200</v>
      </c>
      <c r="D242" s="579" t="s">
        <v>199</v>
      </c>
      <c r="E242" s="579" t="s">
        <v>199</v>
      </c>
      <c r="F242" s="579" t="s">
        <v>199</v>
      </c>
      <c r="G242" s="271"/>
      <c r="H242" s="640"/>
      <c r="I242" s="640"/>
      <c r="J242" s="640"/>
      <c r="K242" s="640"/>
      <c r="L242" s="307"/>
      <c r="M242" s="307"/>
      <c r="N242" s="307"/>
      <c r="O242" s="307"/>
      <c r="P242" s="307"/>
      <c r="Q242" s="307"/>
      <c r="R242" s="307"/>
      <c r="S242" s="307"/>
      <c r="T242" s="307"/>
      <c r="U242" s="307"/>
      <c r="V242" s="307"/>
      <c r="W242" s="307"/>
      <c r="X242" s="234"/>
      <c r="Y242" s="235"/>
      <c r="Z242" s="235"/>
      <c r="AA242" s="235"/>
      <c r="AB242" s="235"/>
      <c r="AC242" s="235"/>
    </row>
    <row r="243" spans="1:29" ht="24" customHeight="1">
      <c r="A243" s="488"/>
      <c r="B243" s="1257"/>
      <c r="C243" s="1019" t="s">
        <v>201</v>
      </c>
      <c r="D243" s="577" t="s">
        <v>199</v>
      </c>
      <c r="E243" s="700"/>
      <c r="F243" s="577" t="s">
        <v>199</v>
      </c>
      <c r="G243" s="271"/>
      <c r="H243" s="640"/>
      <c r="I243" s="640"/>
      <c r="J243" s="640"/>
      <c r="K243" s="640"/>
      <c r="L243" s="307"/>
      <c r="M243" s="307"/>
      <c r="N243" s="307"/>
      <c r="O243" s="307"/>
      <c r="P243" s="307"/>
      <c r="Q243" s="307"/>
      <c r="R243" s="307"/>
      <c r="S243" s="307"/>
      <c r="T243" s="307"/>
      <c r="U243" s="307"/>
      <c r="V243" s="307"/>
      <c r="W243" s="307"/>
      <c r="X243" s="234"/>
      <c r="Y243" s="235"/>
      <c r="Z243" s="235"/>
      <c r="AA243" s="235"/>
      <c r="AB243" s="235"/>
      <c r="AC243" s="235"/>
    </row>
    <row r="244" spans="1:29" ht="24" customHeight="1">
      <c r="A244" s="488"/>
      <c r="B244" s="1257"/>
      <c r="C244" s="1018" t="s">
        <v>202</v>
      </c>
      <c r="D244" s="579" t="s">
        <v>199</v>
      </c>
      <c r="E244" s="696"/>
      <c r="F244" s="579" t="s">
        <v>199</v>
      </c>
      <c r="G244" s="271"/>
      <c r="H244" s="640"/>
      <c r="I244" s="640"/>
      <c r="J244" s="640"/>
      <c r="K244" s="640"/>
      <c r="L244" s="307"/>
      <c r="M244" s="307"/>
      <c r="N244" s="307"/>
      <c r="O244" s="307"/>
      <c r="P244" s="307"/>
      <c r="Q244" s="307"/>
      <c r="R244" s="307"/>
      <c r="S244" s="307"/>
      <c r="T244" s="307"/>
      <c r="U244" s="307"/>
      <c r="V244" s="307"/>
      <c r="W244" s="307"/>
      <c r="X244" s="234"/>
      <c r="Y244" s="235"/>
      <c r="Z244" s="235"/>
      <c r="AA244" s="235"/>
      <c r="AB244" s="235"/>
      <c r="AC244" s="235"/>
    </row>
    <row r="245" spans="1:29" ht="24" customHeight="1">
      <c r="A245" s="488"/>
      <c r="B245" s="1257"/>
      <c r="C245" s="1019" t="s">
        <v>203</v>
      </c>
      <c r="D245" s="577" t="s">
        <v>199</v>
      </c>
      <c r="E245" s="577" t="s">
        <v>199</v>
      </c>
      <c r="F245" s="577" t="s">
        <v>199</v>
      </c>
      <c r="G245" s="271"/>
      <c r="H245" s="640"/>
      <c r="I245" s="640"/>
      <c r="J245" s="640"/>
      <c r="K245" s="640"/>
      <c r="L245" s="307"/>
      <c r="M245" s="307"/>
      <c r="N245" s="307"/>
      <c r="O245" s="307"/>
      <c r="P245" s="307"/>
      <c r="Q245" s="307"/>
      <c r="R245" s="307"/>
      <c r="S245" s="307"/>
      <c r="T245" s="307"/>
      <c r="U245" s="307"/>
      <c r="V245" s="307"/>
      <c r="W245" s="307"/>
      <c r="X245" s="234"/>
      <c r="Y245" s="235"/>
      <c r="Z245" s="235"/>
      <c r="AA245" s="235"/>
      <c r="AB245" s="235"/>
      <c r="AC245" s="235"/>
    </row>
    <row r="246" spans="1:29" ht="24" customHeight="1">
      <c r="A246" s="488"/>
      <c r="B246" s="1257"/>
      <c r="C246" s="1018" t="s">
        <v>204</v>
      </c>
      <c r="D246" s="579" t="s">
        <v>199</v>
      </c>
      <c r="E246" s="579" t="s">
        <v>199</v>
      </c>
      <c r="F246" s="579" t="s">
        <v>199</v>
      </c>
      <c r="G246" s="271"/>
      <c r="H246" s="640"/>
      <c r="I246" s="640"/>
      <c r="J246" s="640"/>
      <c r="K246" s="640"/>
      <c r="L246" s="307"/>
      <c r="M246" s="307"/>
      <c r="N246" s="307"/>
      <c r="O246" s="307"/>
      <c r="P246" s="307"/>
      <c r="Q246" s="307"/>
      <c r="R246" s="307"/>
      <c r="S246" s="307"/>
      <c r="T246" s="307"/>
      <c r="U246" s="307"/>
      <c r="V246" s="307"/>
      <c r="W246" s="307"/>
      <c r="X246" s="234"/>
      <c r="Y246" s="235"/>
      <c r="Z246" s="235"/>
      <c r="AA246" s="235"/>
      <c r="AB246" s="235"/>
      <c r="AC246" s="235"/>
    </row>
    <row r="247" spans="1:29" ht="24" customHeight="1">
      <c r="A247" s="488"/>
      <c r="B247" s="1257"/>
      <c r="C247" s="1019" t="s">
        <v>205</v>
      </c>
      <c r="D247" s="577" t="s">
        <v>199</v>
      </c>
      <c r="E247" s="700"/>
      <c r="F247" s="700"/>
      <c r="G247" s="271"/>
      <c r="H247" s="640"/>
      <c r="I247" s="640"/>
      <c r="J247" s="640"/>
      <c r="K247" s="640"/>
      <c r="L247" s="307"/>
      <c r="M247" s="307"/>
      <c r="N247" s="307"/>
      <c r="O247" s="307"/>
      <c r="P247" s="307"/>
      <c r="Q247" s="307"/>
      <c r="R247" s="307"/>
      <c r="S247" s="307"/>
      <c r="T247" s="307"/>
      <c r="U247" s="307"/>
      <c r="V247" s="307"/>
      <c r="W247" s="307"/>
      <c r="X247" s="234"/>
      <c r="Y247" s="235"/>
      <c r="Z247" s="235"/>
      <c r="AA247" s="235"/>
      <c r="AB247" s="235"/>
      <c r="AC247" s="235"/>
    </row>
    <row r="248" spans="1:29" ht="24" customHeight="1">
      <c r="A248" s="488"/>
      <c r="B248" s="1257"/>
      <c r="C248" s="1018" t="s">
        <v>206</v>
      </c>
      <c r="D248" s="579" t="s">
        <v>199</v>
      </c>
      <c r="E248" s="696"/>
      <c r="F248" s="579" t="s">
        <v>199</v>
      </c>
      <c r="G248" s="271"/>
      <c r="H248" s="640"/>
      <c r="I248" s="640"/>
      <c r="J248" s="640"/>
      <c r="K248" s="640"/>
      <c r="L248" s="307"/>
      <c r="M248" s="307"/>
      <c r="N248" s="307"/>
      <c r="O248" s="307"/>
      <c r="P248" s="307"/>
      <c r="Q248" s="307"/>
      <c r="R248" s="307"/>
      <c r="S248" s="307"/>
      <c r="T248" s="307"/>
      <c r="U248" s="307"/>
      <c r="V248" s="307"/>
      <c r="W248" s="307"/>
      <c r="X248" s="234"/>
      <c r="Y248" s="235"/>
      <c r="Z248" s="235"/>
      <c r="AA248" s="235"/>
      <c r="AB248" s="235"/>
      <c r="AC248" s="235"/>
    </row>
    <row r="249" spans="1:29" ht="24" customHeight="1">
      <c r="A249" s="488"/>
      <c r="B249" s="1257"/>
      <c r="C249" s="1019" t="s">
        <v>207</v>
      </c>
      <c r="D249" s="577" t="s">
        <v>199</v>
      </c>
      <c r="E249" s="577" t="s">
        <v>199</v>
      </c>
      <c r="F249" s="577" t="s">
        <v>199</v>
      </c>
      <c r="G249" s="271"/>
      <c r="H249" s="640"/>
      <c r="I249" s="640"/>
      <c r="J249" s="640"/>
      <c r="K249" s="640"/>
      <c r="L249" s="307"/>
      <c r="M249" s="307"/>
      <c r="N249" s="307"/>
      <c r="O249" s="307"/>
      <c r="P249" s="307"/>
      <c r="Q249" s="307"/>
      <c r="R249" s="307"/>
      <c r="S249" s="307"/>
      <c r="T249" s="307"/>
      <c r="U249" s="307"/>
      <c r="V249" s="307"/>
      <c r="W249" s="307"/>
      <c r="X249" s="234"/>
      <c r="Y249" s="235"/>
      <c r="Z249" s="235"/>
      <c r="AA249" s="235"/>
      <c r="AB249" s="235"/>
      <c r="AC249" s="235"/>
    </row>
    <row r="250" spans="1:29" ht="24" customHeight="1">
      <c r="A250" s="488"/>
      <c r="B250" s="1257"/>
      <c r="C250" s="1018" t="s">
        <v>208</v>
      </c>
      <c r="D250" s="579" t="s">
        <v>199</v>
      </c>
      <c r="E250" s="579" t="s">
        <v>199</v>
      </c>
      <c r="F250" s="579" t="s">
        <v>199</v>
      </c>
      <c r="G250" s="271"/>
      <c r="H250" s="640"/>
      <c r="I250" s="640"/>
      <c r="J250" s="640"/>
      <c r="K250" s="640"/>
      <c r="L250" s="307"/>
      <c r="M250" s="307"/>
      <c r="N250" s="307"/>
      <c r="O250" s="307"/>
      <c r="P250" s="307"/>
      <c r="Q250" s="307"/>
      <c r="R250" s="307"/>
      <c r="S250" s="307"/>
      <c r="T250" s="307"/>
      <c r="U250" s="307"/>
      <c r="V250" s="307"/>
      <c r="W250" s="307"/>
      <c r="X250" s="234"/>
      <c r="Y250" s="235"/>
      <c r="Z250" s="235"/>
      <c r="AA250" s="235"/>
      <c r="AB250" s="235"/>
      <c r="AC250" s="235"/>
    </row>
    <row r="251" spans="1:29" ht="24" customHeight="1">
      <c r="A251" s="488"/>
      <c r="B251" s="1257"/>
      <c r="C251" s="1019" t="s">
        <v>209</v>
      </c>
      <c r="D251" s="577" t="s">
        <v>199</v>
      </c>
      <c r="E251" s="577" t="s">
        <v>199</v>
      </c>
      <c r="F251" s="577" t="s">
        <v>199</v>
      </c>
      <c r="G251" s="271"/>
      <c r="H251" s="640"/>
      <c r="I251" s="640"/>
      <c r="J251" s="640"/>
      <c r="K251" s="640"/>
      <c r="L251" s="307"/>
      <c r="M251" s="307"/>
      <c r="N251" s="307"/>
      <c r="O251" s="307"/>
      <c r="P251" s="307"/>
      <c r="Q251" s="307"/>
      <c r="R251" s="307"/>
      <c r="S251" s="307"/>
      <c r="T251" s="307"/>
      <c r="U251" s="307"/>
      <c r="V251" s="307"/>
      <c r="W251" s="307"/>
      <c r="X251" s="234"/>
      <c r="Y251" s="235"/>
      <c r="Z251" s="235"/>
      <c r="AA251" s="235"/>
      <c r="AB251" s="235"/>
      <c r="AC251" s="235"/>
    </row>
    <row r="252" spans="1:29" ht="24" customHeight="1">
      <c r="A252" s="488"/>
      <c r="B252" s="1257"/>
      <c r="C252" s="1018" t="s">
        <v>210</v>
      </c>
      <c r="D252" s="579" t="s">
        <v>199</v>
      </c>
      <c r="E252" s="696"/>
      <c r="F252" s="696"/>
      <c r="G252" s="271"/>
      <c r="H252" s="640"/>
      <c r="I252" s="640"/>
      <c r="J252" s="640"/>
      <c r="K252" s="640"/>
      <c r="L252" s="307"/>
      <c r="M252" s="307"/>
      <c r="N252" s="307"/>
      <c r="O252" s="307"/>
      <c r="P252" s="307"/>
      <c r="Q252" s="307"/>
      <c r="R252" s="307"/>
      <c r="S252" s="307"/>
      <c r="T252" s="307"/>
      <c r="U252" s="307"/>
      <c r="V252" s="307"/>
      <c r="W252" s="307"/>
      <c r="X252" s="234"/>
      <c r="Y252" s="235"/>
      <c r="Z252" s="235"/>
      <c r="AA252" s="235"/>
      <c r="AB252" s="235"/>
      <c r="AC252" s="235"/>
    </row>
    <row r="253" spans="1:29" ht="24" customHeight="1">
      <c r="A253" s="488"/>
      <c r="B253" s="1257"/>
      <c r="C253" s="1019" t="s">
        <v>211</v>
      </c>
      <c r="D253" s="577" t="s">
        <v>199</v>
      </c>
      <c r="E253" s="577" t="s">
        <v>199</v>
      </c>
      <c r="F253" s="577" t="s">
        <v>199</v>
      </c>
      <c r="G253" s="271"/>
      <c r="H253" s="640"/>
      <c r="I253" s="640"/>
      <c r="J253" s="640"/>
      <c r="K253" s="640"/>
      <c r="L253" s="307"/>
      <c r="M253" s="307"/>
      <c r="N253" s="307"/>
      <c r="O253" s="307"/>
      <c r="P253" s="307"/>
      <c r="Q253" s="307"/>
      <c r="R253" s="307"/>
      <c r="S253" s="307"/>
      <c r="T253" s="307"/>
      <c r="U253" s="307"/>
      <c r="V253" s="307"/>
      <c r="W253" s="307"/>
      <c r="X253" s="234"/>
      <c r="Y253" s="235"/>
      <c r="Z253" s="235"/>
      <c r="AA253" s="235"/>
      <c r="AB253" s="235"/>
      <c r="AC253" s="235"/>
    </row>
    <row r="254" spans="1:29" ht="24" customHeight="1">
      <c r="A254" s="488"/>
      <c r="B254" s="1257"/>
      <c r="C254" s="1018" t="s">
        <v>212</v>
      </c>
      <c r="D254" s="579" t="s">
        <v>199</v>
      </c>
      <c r="E254" s="579" t="s">
        <v>199</v>
      </c>
      <c r="F254" s="579" t="s">
        <v>199</v>
      </c>
      <c r="G254" s="271"/>
      <c r="H254" s="640"/>
      <c r="I254" s="640"/>
      <c r="J254" s="640"/>
      <c r="K254" s="640"/>
      <c r="L254" s="307"/>
      <c r="M254" s="307"/>
      <c r="N254" s="307"/>
      <c r="O254" s="307"/>
      <c r="P254" s="307"/>
      <c r="Q254" s="307"/>
      <c r="R254" s="307"/>
      <c r="S254" s="307"/>
      <c r="T254" s="307"/>
      <c r="U254" s="307"/>
      <c r="V254" s="307"/>
      <c r="W254" s="307"/>
      <c r="X254" s="234"/>
      <c r="Y254" s="235"/>
      <c r="Z254" s="235"/>
      <c r="AA254" s="235"/>
      <c r="AB254" s="235"/>
      <c r="AC254" s="235"/>
    </row>
    <row r="255" spans="1:29" ht="24" customHeight="1">
      <c r="A255" s="488"/>
      <c r="B255" s="1257"/>
      <c r="C255" s="1019" t="s">
        <v>213</v>
      </c>
      <c r="D255" s="577" t="s">
        <v>199</v>
      </c>
      <c r="E255" s="577" t="s">
        <v>199</v>
      </c>
      <c r="F255" s="577" t="s">
        <v>199</v>
      </c>
      <c r="G255" s="271"/>
      <c r="H255" s="640"/>
      <c r="I255" s="640"/>
      <c r="J255" s="640"/>
      <c r="K255" s="640"/>
      <c r="L255" s="307"/>
      <c r="M255" s="307"/>
      <c r="N255" s="307"/>
      <c r="O255" s="307"/>
      <c r="P255" s="307"/>
      <c r="Q255" s="307"/>
      <c r="R255" s="307"/>
      <c r="S255" s="307"/>
      <c r="T255" s="307"/>
      <c r="U255" s="307"/>
      <c r="V255" s="307"/>
      <c r="W255" s="307"/>
      <c r="X255" s="234"/>
      <c r="Y255" s="235"/>
      <c r="Z255" s="235"/>
      <c r="AA255" s="235"/>
      <c r="AB255" s="235"/>
      <c r="AC255" s="235"/>
    </row>
    <row r="256" spans="1:29" ht="24" customHeight="1">
      <c r="A256" s="488"/>
      <c r="B256" s="1257"/>
      <c r="C256" s="1018" t="s">
        <v>214</v>
      </c>
      <c r="D256" s="579" t="s">
        <v>199</v>
      </c>
      <c r="E256" s="579" t="s">
        <v>199</v>
      </c>
      <c r="F256" s="579" t="s">
        <v>199</v>
      </c>
      <c r="G256" s="271"/>
      <c r="H256" s="640"/>
      <c r="I256" s="640"/>
      <c r="J256" s="640"/>
      <c r="K256" s="640"/>
      <c r="L256" s="307"/>
      <c r="M256" s="307"/>
      <c r="N256" s="307"/>
      <c r="O256" s="307"/>
      <c r="P256" s="307"/>
      <c r="Q256" s="307"/>
      <c r="R256" s="307"/>
      <c r="S256" s="307"/>
      <c r="T256" s="307"/>
      <c r="U256" s="307"/>
      <c r="V256" s="307"/>
      <c r="W256" s="307"/>
      <c r="X256" s="234"/>
      <c r="Y256" s="235"/>
      <c r="Z256" s="235"/>
      <c r="AA256" s="235"/>
      <c r="AB256" s="235"/>
      <c r="AC256" s="235"/>
    </row>
    <row r="257" spans="1:29" ht="24" customHeight="1">
      <c r="A257" s="488"/>
      <c r="B257" s="1257"/>
      <c r="C257" s="1019" t="s">
        <v>215</v>
      </c>
      <c r="D257" s="577" t="s">
        <v>199</v>
      </c>
      <c r="E257" s="577" t="s">
        <v>199</v>
      </c>
      <c r="F257" s="577" t="s">
        <v>199</v>
      </c>
      <c r="G257" s="271"/>
      <c r="H257" s="640"/>
      <c r="I257" s="640"/>
      <c r="J257" s="640"/>
      <c r="K257" s="640"/>
      <c r="L257" s="307"/>
      <c r="M257" s="307"/>
      <c r="N257" s="307"/>
      <c r="O257" s="307"/>
      <c r="P257" s="307"/>
      <c r="Q257" s="307"/>
      <c r="R257" s="307"/>
      <c r="S257" s="307"/>
      <c r="T257" s="307"/>
      <c r="U257" s="307"/>
      <c r="V257" s="307"/>
      <c r="W257" s="307"/>
      <c r="X257" s="234"/>
      <c r="Y257" s="235"/>
      <c r="Z257" s="235"/>
      <c r="AA257" s="235"/>
      <c r="AB257" s="235"/>
      <c r="AC257" s="235"/>
    </row>
    <row r="258" spans="1:29" ht="24" customHeight="1">
      <c r="A258" s="488"/>
      <c r="B258" s="1257"/>
      <c r="C258" s="1018" t="s">
        <v>216</v>
      </c>
      <c r="D258" s="579" t="s">
        <v>199</v>
      </c>
      <c r="E258" s="696"/>
      <c r="F258" s="696"/>
      <c r="G258" s="271"/>
      <c r="H258" s="640"/>
      <c r="I258" s="640"/>
      <c r="J258" s="640"/>
      <c r="K258" s="640"/>
      <c r="L258" s="307"/>
      <c r="M258" s="307"/>
      <c r="N258" s="307"/>
      <c r="O258" s="307"/>
      <c r="P258" s="307"/>
      <c r="Q258" s="307"/>
      <c r="R258" s="307"/>
      <c r="S258" s="307"/>
      <c r="T258" s="307"/>
      <c r="U258" s="307"/>
      <c r="V258" s="307"/>
      <c r="W258" s="307"/>
      <c r="X258" s="234"/>
      <c r="Y258" s="235"/>
      <c r="Z258" s="235"/>
      <c r="AA258" s="235"/>
      <c r="AB258" s="235"/>
      <c r="AC258" s="235"/>
    </row>
    <row r="259" spans="1:29" ht="24" customHeight="1">
      <c r="A259" s="488"/>
      <c r="B259" s="1257"/>
      <c r="C259" s="1020" t="s">
        <v>217</v>
      </c>
      <c r="D259" s="586" t="s">
        <v>199</v>
      </c>
      <c r="E259" s="586" t="s">
        <v>199</v>
      </c>
      <c r="F259" s="586" t="s">
        <v>199</v>
      </c>
      <c r="G259" s="271"/>
      <c r="H259" s="640"/>
      <c r="I259" s="640"/>
      <c r="J259" s="640"/>
      <c r="K259" s="640"/>
      <c r="L259" s="307"/>
      <c r="M259" s="307"/>
      <c r="N259" s="307"/>
      <c r="O259" s="307"/>
      <c r="P259" s="307"/>
      <c r="Q259" s="307"/>
      <c r="R259" s="307"/>
      <c r="S259" s="307"/>
      <c r="T259" s="307"/>
      <c r="U259" s="307"/>
      <c r="V259" s="307"/>
      <c r="W259" s="307"/>
      <c r="X259" s="234"/>
      <c r="Y259" s="235"/>
      <c r="Z259" s="235"/>
      <c r="AA259" s="235"/>
      <c r="AB259" s="235"/>
      <c r="AC259" s="235"/>
    </row>
    <row r="260" spans="1:29" ht="15.5">
      <c r="A260" s="488"/>
      <c r="B260" s="1257"/>
      <c r="C260" s="471" t="s">
        <v>218</v>
      </c>
      <c r="D260" s="272"/>
      <c r="E260" s="272"/>
      <c r="F260" s="272"/>
      <c r="G260" s="638"/>
      <c r="H260" s="640"/>
      <c r="I260" s="640"/>
      <c r="J260" s="640"/>
      <c r="K260" s="640"/>
      <c r="L260" s="307"/>
      <c r="M260" s="307"/>
      <c r="N260" s="307"/>
      <c r="O260" s="307"/>
      <c r="P260" s="307"/>
      <c r="Q260" s="307"/>
      <c r="R260" s="307"/>
      <c r="S260" s="307"/>
      <c r="T260" s="307"/>
      <c r="U260" s="307"/>
      <c r="V260" s="307"/>
      <c r="W260" s="307"/>
      <c r="X260" s="234"/>
      <c r="Y260" s="235"/>
      <c r="Z260" s="235"/>
      <c r="AA260" s="235"/>
      <c r="AB260" s="235"/>
      <c r="AC260" s="235"/>
    </row>
    <row r="261" spans="1:29" ht="22.5" customHeight="1">
      <c r="A261" s="488"/>
      <c r="B261" s="1257"/>
      <c r="C261" s="471"/>
      <c r="D261" s="1091"/>
      <c r="E261" s="1091"/>
      <c r="F261" s="1091"/>
      <c r="G261" s="271"/>
      <c r="H261" s="640"/>
      <c r="I261" s="640"/>
      <c r="J261" s="640"/>
      <c r="K261" s="640"/>
      <c r="L261" s="307"/>
      <c r="M261" s="307"/>
      <c r="N261" s="307"/>
      <c r="O261" s="307"/>
      <c r="P261" s="307"/>
      <c r="Q261" s="307"/>
      <c r="R261" s="307"/>
      <c r="S261" s="307"/>
      <c r="T261" s="307"/>
      <c r="U261" s="307"/>
      <c r="V261" s="307"/>
      <c r="W261" s="307"/>
      <c r="X261" s="234"/>
      <c r="Y261" s="235"/>
      <c r="Z261" s="235"/>
      <c r="AA261" s="235"/>
      <c r="AB261" s="235"/>
      <c r="AC261" s="235"/>
    </row>
    <row r="262" spans="1:29" s="947" customFormat="1" ht="34.5" customHeight="1">
      <c r="A262" s="1517"/>
      <c r="B262" s="1591"/>
      <c r="C262" s="1617" t="s">
        <v>1341</v>
      </c>
      <c r="D262" s="1618"/>
      <c r="E262" s="1618"/>
      <c r="F262" s="1618"/>
      <c r="G262" s="1618"/>
      <c r="H262" s="1618"/>
      <c r="I262" s="1618"/>
      <c r="J262" s="1618"/>
      <c r="K262" s="1619"/>
      <c r="L262" s="1592"/>
      <c r="M262" s="1592"/>
      <c r="N262" s="1592"/>
      <c r="O262" s="1592"/>
      <c r="P262" s="1592"/>
      <c r="Q262" s="1592"/>
      <c r="R262" s="1592"/>
      <c r="S262" s="1592"/>
      <c r="T262" s="1592"/>
      <c r="U262" s="1592"/>
      <c r="V262" s="1592"/>
      <c r="W262" s="1592"/>
      <c r="X262" s="644"/>
    </row>
    <row r="263" spans="1:29" customFormat="1" ht="15">
      <c r="A263" s="1517"/>
      <c r="C263" s="1587" t="s">
        <v>1330</v>
      </c>
      <c r="D263" s="1620"/>
      <c r="E263" s="1621"/>
      <c r="F263" s="1621"/>
      <c r="G263" s="1622"/>
    </row>
    <row r="264" spans="1:29" customFormat="1" ht="33.65" customHeight="1">
      <c r="A264" s="1517"/>
      <c r="C264" s="1589" t="s">
        <v>1342</v>
      </c>
      <c r="D264" s="1623" t="s">
        <v>1347</v>
      </c>
      <c r="E264" s="1624"/>
      <c r="F264" s="1624"/>
      <c r="G264" s="1625"/>
      <c r="H264" s="1626"/>
      <c r="I264" s="1627"/>
      <c r="J264" s="1627"/>
      <c r="K264" s="1627"/>
      <c r="L264" s="1627"/>
      <c r="M264" s="1627"/>
      <c r="N264" s="1627"/>
      <c r="O264" s="1627"/>
      <c r="P264" s="1627"/>
      <c r="Q264" s="1627"/>
      <c r="R264" s="1627"/>
      <c r="S264" s="1627"/>
    </row>
    <row r="265" spans="1:29" customFormat="1" ht="52.5" customHeight="1">
      <c r="A265" s="1517"/>
      <c r="C265" s="1589" t="s">
        <v>1343</v>
      </c>
      <c r="D265" s="1628" t="s">
        <v>1348</v>
      </c>
      <c r="E265" s="1628"/>
      <c r="F265" s="1628"/>
      <c r="G265" s="1629"/>
    </row>
    <row r="266" spans="1:29" customFormat="1" ht="48.65" customHeight="1">
      <c r="A266" s="1517"/>
      <c r="C266" s="1589" t="s">
        <v>1349</v>
      </c>
      <c r="D266" s="1628" t="s">
        <v>1350</v>
      </c>
      <c r="E266" s="1628"/>
      <c r="F266" s="1628"/>
      <c r="G266" s="1629"/>
    </row>
    <row r="267" spans="1:29" customFormat="1" ht="47.5" customHeight="1">
      <c r="A267" s="1517"/>
      <c r="C267" s="1590" t="s">
        <v>1344</v>
      </c>
      <c r="D267" s="1628" t="s">
        <v>1351</v>
      </c>
      <c r="E267" s="1628"/>
      <c r="F267" s="1628"/>
      <c r="G267" s="1629"/>
    </row>
    <row r="268" spans="1:29" customFormat="1" ht="49.5" customHeight="1">
      <c r="A268" s="1517"/>
      <c r="C268" s="375" t="s">
        <v>1345</v>
      </c>
      <c r="D268" s="1628" t="s">
        <v>1352</v>
      </c>
      <c r="E268" s="1628"/>
      <c r="F268" s="1628"/>
      <c r="G268" s="1629"/>
    </row>
    <row r="269" spans="1:29" customFormat="1" ht="35.5" customHeight="1">
      <c r="A269" s="1517"/>
      <c r="C269" s="375" t="s">
        <v>1346</v>
      </c>
      <c r="D269" s="1628" t="s">
        <v>1353</v>
      </c>
      <c r="E269" s="1628"/>
      <c r="F269" s="1628"/>
      <c r="G269" s="1629"/>
    </row>
    <row r="270" spans="1:29" customFormat="1" ht="15">
      <c r="A270" s="1517"/>
    </row>
    <row r="271" spans="1:29" ht="23">
      <c r="A271" s="488"/>
      <c r="B271" s="1257"/>
      <c r="C271" s="1021" t="s">
        <v>219</v>
      </c>
      <c r="D271" s="1022" t="s">
        <v>50</v>
      </c>
      <c r="E271" s="1022" t="s">
        <v>50</v>
      </c>
      <c r="F271" s="1022" t="s">
        <v>50</v>
      </c>
      <c r="G271" s="1023" t="s">
        <v>50</v>
      </c>
      <c r="H271" s="640"/>
      <c r="I271" s="640"/>
      <c r="J271" s="640"/>
      <c r="K271" s="640"/>
      <c r="L271" s="307"/>
      <c r="M271" s="307"/>
      <c r="N271" s="307"/>
      <c r="O271" s="307"/>
      <c r="P271" s="307"/>
      <c r="Q271" s="307"/>
      <c r="R271" s="307"/>
      <c r="S271" s="307"/>
      <c r="T271" s="307"/>
      <c r="U271" s="307"/>
      <c r="V271" s="307"/>
      <c r="W271" s="307"/>
      <c r="X271" s="234"/>
      <c r="Y271" s="235"/>
      <c r="Z271" s="235"/>
      <c r="AA271" s="235"/>
      <c r="AB271" s="235"/>
      <c r="AC271" s="235"/>
    </row>
    <row r="272" spans="1:29" s="291" customFormat="1" ht="34.5" customHeight="1">
      <c r="A272" s="497"/>
      <c r="B272" s="1256"/>
      <c r="C272" s="1718" t="s">
        <v>220</v>
      </c>
      <c r="D272" s="1719"/>
      <c r="E272" s="1719"/>
      <c r="F272" s="1719"/>
      <c r="G272" s="1720"/>
      <c r="H272" s="905"/>
      <c r="I272" s="905"/>
      <c r="J272" s="905"/>
      <c r="K272" s="905"/>
      <c r="L272" s="292"/>
      <c r="M272" s="292"/>
      <c r="N272" s="292"/>
      <c r="O272" s="292"/>
      <c r="P272" s="292"/>
      <c r="Q272" s="292"/>
      <c r="R272" s="292"/>
      <c r="S272" s="292"/>
      <c r="T272" s="292"/>
      <c r="U272" s="292"/>
      <c r="V272" s="292"/>
      <c r="W272" s="292"/>
      <c r="Y272" s="947"/>
      <c r="Z272" s="947"/>
      <c r="AA272" s="947"/>
      <c r="AB272" s="947"/>
      <c r="AC272" s="947"/>
    </row>
    <row r="273" spans="1:63" ht="37.5" customHeight="1">
      <c r="A273" s="488"/>
      <c r="B273" s="1257"/>
      <c r="C273" s="810" t="s">
        <v>221</v>
      </c>
      <c r="D273" s="1024"/>
      <c r="E273" s="1025" t="s">
        <v>50</v>
      </c>
      <c r="F273" s="1026" t="s">
        <v>50</v>
      </c>
      <c r="G273" s="1027" t="s">
        <v>50</v>
      </c>
      <c r="H273" s="640"/>
      <c r="I273" s="640"/>
      <c r="J273" s="640"/>
      <c r="K273" s="640"/>
      <c r="L273" s="307"/>
      <c r="M273" s="307"/>
      <c r="N273" s="307"/>
      <c r="O273" s="307"/>
      <c r="P273" s="307"/>
      <c r="Q273" s="307"/>
      <c r="R273" s="307"/>
      <c r="S273" s="307"/>
      <c r="T273" s="307"/>
      <c r="U273" s="307"/>
      <c r="V273" s="307"/>
      <c r="W273" s="307"/>
      <c r="X273" s="234"/>
      <c r="Y273" s="235"/>
      <c r="Z273" s="235"/>
      <c r="AA273" s="235"/>
      <c r="AB273" s="235"/>
      <c r="AC273" s="235"/>
    </row>
    <row r="274" spans="1:63" ht="15" customHeight="1">
      <c r="A274" s="488"/>
      <c r="B274" s="1257"/>
      <c r="C274" s="1028" t="s">
        <v>50</v>
      </c>
      <c r="D274" s="1029">
        <v>2022</v>
      </c>
      <c r="E274" s="1029">
        <v>2023</v>
      </c>
      <c r="F274" s="1029">
        <v>2024</v>
      </c>
      <c r="G274" s="1030" t="s">
        <v>50</v>
      </c>
      <c r="H274" s="640"/>
      <c r="I274" s="640"/>
      <c r="J274" s="640"/>
      <c r="K274" s="640"/>
      <c r="L274" s="307"/>
      <c r="M274" s="307"/>
      <c r="N274" s="307"/>
      <c r="O274" s="307"/>
      <c r="P274" s="307"/>
      <c r="Q274" s="307"/>
      <c r="R274" s="307"/>
      <c r="S274" s="307"/>
      <c r="T274" s="307"/>
      <c r="U274" s="307"/>
      <c r="V274" s="307"/>
      <c r="W274" s="307"/>
      <c r="X274" s="234"/>
      <c r="Y274" s="235"/>
      <c r="Z274" s="235"/>
      <c r="AA274" s="235"/>
      <c r="AB274" s="235"/>
      <c r="AC274" s="235"/>
    </row>
    <row r="275" spans="1:63" ht="30" customHeight="1">
      <c r="A275" s="488"/>
      <c r="B275" s="1257"/>
      <c r="C275" s="274" t="s">
        <v>222</v>
      </c>
      <c r="D275" s="1031">
        <v>15</v>
      </c>
      <c r="E275" s="1031">
        <v>16</v>
      </c>
      <c r="F275" s="1032">
        <v>20</v>
      </c>
      <c r="G275" s="1027"/>
      <c r="H275" s="1027"/>
      <c r="I275" s="1027"/>
      <c r="J275" s="1027"/>
      <c r="K275" s="1027"/>
      <c r="L275" s="1027"/>
      <c r="M275" s="1027"/>
      <c r="N275" s="1027"/>
      <c r="O275" s="1027"/>
      <c r="P275" s="1027"/>
      <c r="Q275" s="1027"/>
      <c r="R275" s="1027"/>
      <c r="S275" s="1027"/>
      <c r="T275" s="1027"/>
      <c r="U275" s="1027"/>
      <c r="V275" s="1027"/>
      <c r="W275" s="1027"/>
      <c r="X275" s="1027"/>
      <c r="Y275" s="235"/>
      <c r="Z275" s="235"/>
      <c r="AA275" s="235"/>
      <c r="AB275" s="235"/>
      <c r="AC275" s="235"/>
    </row>
    <row r="276" spans="1:63" ht="30" customHeight="1">
      <c r="A276" s="488"/>
      <c r="B276" s="1257"/>
      <c r="C276" s="275" t="s">
        <v>223</v>
      </c>
      <c r="D276" s="1033">
        <v>7</v>
      </c>
      <c r="E276" s="1033">
        <v>7</v>
      </c>
      <c r="F276" s="1033">
        <v>17</v>
      </c>
      <c r="G276" s="291"/>
      <c r="H276" s="291"/>
      <c r="I276" s="291"/>
      <c r="J276" s="291"/>
      <c r="K276" s="291"/>
      <c r="L276" s="291"/>
      <c r="M276" s="291"/>
      <c r="N276" s="307"/>
      <c r="O276" s="307"/>
      <c r="P276" s="307"/>
      <c r="Q276" s="307"/>
      <c r="R276" s="307"/>
      <c r="S276" s="307"/>
      <c r="T276" s="307"/>
      <c r="U276" s="307"/>
      <c r="V276" s="307"/>
      <c r="W276" s="307"/>
      <c r="X276" s="234"/>
      <c r="Y276" s="235"/>
      <c r="Z276" s="235"/>
      <c r="AA276" s="235"/>
      <c r="AB276" s="235"/>
      <c r="AC276" s="235"/>
    </row>
    <row r="277" spans="1:63" ht="30" customHeight="1">
      <c r="A277" s="488"/>
      <c r="B277" s="1257"/>
      <c r="C277" s="275" t="s">
        <v>224</v>
      </c>
      <c r="D277" s="1034">
        <v>0.47</v>
      </c>
      <c r="E277" s="1034">
        <v>0.44</v>
      </c>
      <c r="F277" s="1034">
        <v>0.85</v>
      </c>
      <c r="G277" s="291"/>
      <c r="H277" s="291"/>
      <c r="I277" s="291"/>
      <c r="J277" s="291"/>
      <c r="K277" s="291"/>
      <c r="L277" s="291"/>
      <c r="M277" s="291"/>
      <c r="N277" s="307"/>
      <c r="O277" s="307"/>
      <c r="P277" s="307"/>
      <c r="Q277" s="307"/>
      <c r="R277" s="307"/>
      <c r="S277" s="307"/>
      <c r="T277" s="307"/>
      <c r="U277" s="307"/>
      <c r="V277" s="307"/>
      <c r="W277" s="307"/>
      <c r="X277" s="234"/>
      <c r="Y277" s="235"/>
      <c r="Z277" s="235"/>
      <c r="AA277" s="235"/>
      <c r="AB277" s="235"/>
      <c r="AC277" s="235"/>
    </row>
    <row r="278" spans="1:63" s="931" customFormat="1" ht="69.75" customHeight="1">
      <c r="A278" s="488"/>
      <c r="B278" s="1257"/>
      <c r="C278" s="1666" t="s">
        <v>225</v>
      </c>
      <c r="D278" s="1667"/>
      <c r="E278" s="1667"/>
      <c r="F278" s="1667"/>
      <c r="G278" s="1667"/>
      <c r="H278" s="1667"/>
      <c r="I278" s="1667"/>
      <c r="J278" s="1667"/>
      <c r="K278" s="1668"/>
      <c r="L278" s="292"/>
      <c r="M278" s="292"/>
      <c r="N278" s="307"/>
      <c r="O278" s="307"/>
      <c r="P278" s="307"/>
      <c r="Q278" s="307"/>
      <c r="R278" s="307"/>
      <c r="S278" s="307"/>
      <c r="T278" s="307"/>
      <c r="X278" s="932"/>
      <c r="Y278" s="933"/>
      <c r="Z278" s="933"/>
      <c r="AA278" s="933"/>
      <c r="AB278" s="933"/>
      <c r="AC278" s="933"/>
      <c r="AD278" s="934"/>
      <c r="AE278" s="934"/>
      <c r="AF278" s="934"/>
      <c r="AG278" s="934"/>
      <c r="AH278" s="934"/>
      <c r="AI278" s="934"/>
      <c r="AJ278" s="934"/>
      <c r="AK278" s="934"/>
      <c r="AL278" s="934"/>
      <c r="AM278" s="934"/>
      <c r="AN278" s="934"/>
      <c r="AO278" s="934"/>
      <c r="AP278" s="934"/>
      <c r="AQ278" s="934"/>
      <c r="AR278" s="934"/>
      <c r="AS278" s="934"/>
      <c r="AT278" s="934"/>
      <c r="AU278" s="934"/>
      <c r="AV278" s="934"/>
      <c r="AW278" s="934"/>
      <c r="AX278" s="934"/>
      <c r="AY278" s="934"/>
      <c r="AZ278" s="934"/>
      <c r="BA278" s="934"/>
      <c r="BB278" s="934"/>
      <c r="BC278" s="934"/>
      <c r="BD278" s="934"/>
      <c r="BE278" s="934"/>
      <c r="BF278" s="934"/>
      <c r="BG278" s="934"/>
      <c r="BH278" s="934"/>
      <c r="BI278" s="934"/>
      <c r="BJ278" s="934"/>
      <c r="BK278" s="934"/>
    </row>
    <row r="279" spans="1:63" ht="22.5" customHeight="1">
      <c r="A279" s="488"/>
      <c r="B279" s="1257"/>
      <c r="C279" s="276"/>
      <c r="D279" s="277"/>
      <c r="E279" s="277"/>
      <c r="F279" s="277"/>
      <c r="G279" s="337"/>
      <c r="H279" s="337"/>
      <c r="I279" s="337"/>
      <c r="J279" s="294"/>
      <c r="K279" s="291"/>
      <c r="L279" s="291"/>
      <c r="M279" s="291"/>
      <c r="N279" s="307"/>
      <c r="O279" s="307"/>
      <c r="P279" s="307"/>
      <c r="Q279" s="307"/>
      <c r="R279" s="307"/>
      <c r="S279" s="307"/>
      <c r="T279" s="307"/>
      <c r="U279" s="307"/>
      <c r="V279" s="307"/>
      <c r="W279" s="307"/>
      <c r="X279" s="234"/>
      <c r="Y279" s="235"/>
      <c r="Z279" s="235"/>
      <c r="AA279" s="235"/>
      <c r="AB279" s="235"/>
      <c r="AC279" s="235"/>
    </row>
    <row r="280" spans="1:63" s="291" customFormat="1" ht="34.5" customHeight="1">
      <c r="A280" s="497"/>
      <c r="B280" s="1256"/>
      <c r="C280" s="1679" t="s">
        <v>226</v>
      </c>
      <c r="D280" s="1679"/>
      <c r="E280" s="1679"/>
      <c r="F280" s="1679"/>
      <c r="G280" s="1679"/>
      <c r="H280" s="1679"/>
      <c r="I280" s="1679"/>
      <c r="J280" s="1679"/>
      <c r="K280" s="313"/>
      <c r="L280" s="292"/>
      <c r="M280" s="292"/>
      <c r="N280" s="292"/>
      <c r="O280" s="292"/>
      <c r="P280" s="292"/>
      <c r="Q280" s="292"/>
      <c r="R280" s="292"/>
      <c r="S280" s="292"/>
      <c r="T280" s="292"/>
      <c r="U280" s="292"/>
      <c r="V280" s="292"/>
      <c r="W280" s="292"/>
      <c r="Y280" s="947"/>
      <c r="Z280" s="947"/>
      <c r="AA280" s="947"/>
      <c r="AB280" s="947"/>
      <c r="AC280" s="947"/>
    </row>
    <row r="281" spans="1:63" ht="48" customHeight="1">
      <c r="A281" s="488"/>
      <c r="B281" s="1257"/>
      <c r="C281" s="1632" t="s">
        <v>227</v>
      </c>
      <c r="D281" s="1632"/>
      <c r="E281" s="1632"/>
      <c r="F281" s="1632"/>
      <c r="G281" s="1632"/>
      <c r="H281" s="1632"/>
      <c r="I281" s="1632"/>
      <c r="J281" s="1632"/>
      <c r="K281" s="1632"/>
      <c r="L281" s="332"/>
      <c r="M281" s="307"/>
      <c r="N281" s="307"/>
      <c r="O281" s="307"/>
      <c r="P281" s="307"/>
      <c r="Q281" s="307"/>
      <c r="R281" s="307"/>
      <c r="S281" s="307"/>
      <c r="T281" s="307"/>
      <c r="U281" s="307"/>
      <c r="V281" s="307"/>
      <c r="W281" s="307"/>
      <c r="X281" s="234"/>
      <c r="Y281" s="235"/>
      <c r="Z281" s="235"/>
      <c r="AA281" s="235"/>
      <c r="AB281" s="235"/>
      <c r="AC281" s="235"/>
    </row>
    <row r="282" spans="1:63" ht="15" customHeight="1">
      <c r="A282" s="488"/>
      <c r="B282" s="1257"/>
      <c r="C282" s="516" t="s">
        <v>50</v>
      </c>
      <c r="D282" s="1633">
        <v>2021</v>
      </c>
      <c r="E282" s="1633"/>
      <c r="F282" s="1633">
        <v>2022</v>
      </c>
      <c r="G282" s="1633"/>
      <c r="H282" s="1633">
        <v>2023</v>
      </c>
      <c r="I282" s="1633"/>
      <c r="J282" s="1633">
        <v>2024</v>
      </c>
      <c r="K282" s="1633"/>
      <c r="L282" s="332"/>
      <c r="M282" s="307"/>
      <c r="N282" s="307"/>
      <c r="O282" s="307"/>
      <c r="P282" s="307"/>
      <c r="Q282" s="307"/>
      <c r="R282" s="307"/>
      <c r="S282" s="307"/>
      <c r="T282" s="307"/>
      <c r="U282" s="307"/>
      <c r="V282" s="307"/>
      <c r="W282" s="307"/>
      <c r="X282" s="234"/>
      <c r="Y282" s="235"/>
      <c r="Z282" s="235"/>
      <c r="AA282" s="235"/>
      <c r="AB282" s="235"/>
      <c r="AC282" s="235"/>
    </row>
    <row r="283" spans="1:63" ht="28.5" customHeight="1">
      <c r="A283" s="488"/>
      <c r="B283" s="1257"/>
      <c r="C283" s="516"/>
      <c r="D283" s="516" t="s">
        <v>228</v>
      </c>
      <c r="E283" s="516" t="s">
        <v>229</v>
      </c>
      <c r="F283" s="516" t="s">
        <v>228</v>
      </c>
      <c r="G283" s="516" t="s">
        <v>229</v>
      </c>
      <c r="H283" s="516" t="s">
        <v>228</v>
      </c>
      <c r="I283" s="516" t="s">
        <v>229</v>
      </c>
      <c r="J283" s="516" t="s">
        <v>228</v>
      </c>
      <c r="K283" s="516" t="s">
        <v>229</v>
      </c>
      <c r="L283" s="332"/>
      <c r="M283" s="307"/>
      <c r="N283" s="307"/>
      <c r="O283" s="307"/>
      <c r="P283" s="307"/>
      <c r="Q283" s="307"/>
      <c r="R283" s="307"/>
      <c r="S283" s="307"/>
      <c r="T283" s="307"/>
      <c r="U283" s="307"/>
      <c r="V283" s="307"/>
      <c r="W283" s="307"/>
      <c r="X283" s="234"/>
      <c r="Y283" s="235"/>
      <c r="Z283" s="235"/>
      <c r="AA283" s="235"/>
      <c r="AB283" s="235"/>
      <c r="AC283" s="235"/>
    </row>
    <row r="284" spans="1:63" ht="18" customHeight="1">
      <c r="A284" s="488"/>
      <c r="B284" s="1257"/>
      <c r="C284" s="626" t="s">
        <v>51</v>
      </c>
      <c r="D284" s="857">
        <v>633</v>
      </c>
      <c r="E284" s="952">
        <v>0.68</v>
      </c>
      <c r="F284" s="857">
        <v>895</v>
      </c>
      <c r="G284" s="952">
        <v>0.7</v>
      </c>
      <c r="H284" s="857">
        <v>532</v>
      </c>
      <c r="I284" s="952">
        <v>0.74</v>
      </c>
      <c r="J284" s="857">
        <v>891</v>
      </c>
      <c r="K284" s="952">
        <f>(J284*K286)/J286</f>
        <v>0.64752906976744184</v>
      </c>
      <c r="L284" s="332"/>
      <c r="M284" s="307"/>
      <c r="N284" s="307"/>
      <c r="O284" s="307"/>
      <c r="P284" s="307"/>
      <c r="Q284" s="307"/>
      <c r="R284" s="307"/>
      <c r="S284" s="307"/>
      <c r="T284" s="307"/>
      <c r="U284" s="307"/>
      <c r="V284" s="307"/>
      <c r="W284" s="307"/>
      <c r="X284" s="234"/>
      <c r="Y284" s="235"/>
      <c r="Z284" s="235"/>
      <c r="AA284" s="235"/>
      <c r="AB284" s="235"/>
      <c r="AC284" s="235"/>
    </row>
    <row r="285" spans="1:63" ht="18" customHeight="1">
      <c r="A285" s="488"/>
      <c r="B285" s="1257"/>
      <c r="C285" s="694" t="s">
        <v>52</v>
      </c>
      <c r="D285" s="1036">
        <v>304</v>
      </c>
      <c r="E285" s="950">
        <v>0.32</v>
      </c>
      <c r="F285" s="1036">
        <v>386</v>
      </c>
      <c r="G285" s="950">
        <v>0.3</v>
      </c>
      <c r="H285" s="1036">
        <v>184</v>
      </c>
      <c r="I285" s="950">
        <v>0.26</v>
      </c>
      <c r="J285" s="1036">
        <v>485</v>
      </c>
      <c r="K285" s="1037">
        <f>J285/J286</f>
        <v>0.35247093023255816</v>
      </c>
      <c r="L285" s="1038"/>
      <c r="M285" s="307"/>
      <c r="N285" s="307"/>
      <c r="O285" s="307"/>
      <c r="P285" s="307"/>
      <c r="Q285" s="307"/>
      <c r="R285" s="307"/>
      <c r="S285" s="307"/>
      <c r="T285" s="307"/>
      <c r="U285" s="307"/>
      <c r="V285" s="307"/>
      <c r="W285" s="307"/>
      <c r="X285" s="234"/>
      <c r="Y285" s="235"/>
      <c r="Z285" s="235"/>
      <c r="AA285" s="235"/>
      <c r="AB285" s="235"/>
      <c r="AC285" s="235"/>
    </row>
    <row r="286" spans="1:63" s="1047" customFormat="1" ht="18" customHeight="1">
      <c r="A286" s="488"/>
      <c r="B286" s="1264"/>
      <c r="C286" s="375" t="s">
        <v>53</v>
      </c>
      <c r="D286" s="1039">
        <v>937</v>
      </c>
      <c r="E286" s="1040">
        <v>1</v>
      </c>
      <c r="F286" s="1041">
        <v>1281</v>
      </c>
      <c r="G286" s="1040">
        <v>1</v>
      </c>
      <c r="H286" s="1039">
        <v>716</v>
      </c>
      <c r="I286" s="1040">
        <v>1</v>
      </c>
      <c r="J286" s="1041">
        <v>1376</v>
      </c>
      <c r="K286" s="1040">
        <v>1</v>
      </c>
      <c r="L286" s="1042"/>
      <c r="M286" s="1043"/>
      <c r="N286" s="1043"/>
      <c r="O286" s="1043"/>
      <c r="P286" s="1043"/>
      <c r="Q286" s="1043"/>
      <c r="R286" s="1043"/>
      <c r="S286" s="1043"/>
      <c r="T286" s="1043"/>
      <c r="U286" s="1043"/>
      <c r="V286" s="1043"/>
      <c r="W286" s="1043"/>
      <c r="X286" s="1044"/>
      <c r="Y286" s="1045"/>
      <c r="Z286" s="1045"/>
      <c r="AA286" s="1045"/>
      <c r="AB286" s="1045"/>
      <c r="AC286" s="1045"/>
      <c r="AD286" s="1046"/>
      <c r="AE286" s="1046"/>
      <c r="AF286" s="1046"/>
      <c r="AG286" s="1046"/>
      <c r="AH286" s="1046"/>
      <c r="AI286" s="1046"/>
      <c r="AJ286" s="1046"/>
      <c r="AK286" s="1046"/>
      <c r="AL286" s="1046"/>
      <c r="AM286" s="1046"/>
      <c r="AN286" s="1046"/>
      <c r="AO286" s="1046"/>
      <c r="AP286" s="1046"/>
      <c r="AQ286" s="1046"/>
      <c r="AR286" s="1046"/>
      <c r="AS286" s="1046"/>
      <c r="AT286" s="1046"/>
      <c r="AU286" s="1046"/>
      <c r="AV286" s="1046"/>
      <c r="AW286" s="1046"/>
      <c r="AX286" s="1046"/>
      <c r="AY286" s="1046"/>
      <c r="AZ286" s="1046"/>
      <c r="BA286" s="1046"/>
      <c r="BB286" s="1046"/>
      <c r="BC286" s="1046"/>
      <c r="BD286" s="1046"/>
      <c r="BE286" s="1046"/>
      <c r="BF286" s="1046"/>
      <c r="BG286" s="1046"/>
      <c r="BH286" s="1046"/>
      <c r="BI286" s="1046"/>
      <c r="BJ286" s="1046"/>
      <c r="BK286" s="1046"/>
    </row>
    <row r="287" spans="1:63" s="931" customFormat="1" ht="33" customHeight="1">
      <c r="A287" s="488"/>
      <c r="B287" s="1257"/>
      <c r="C287" s="1653" t="s">
        <v>230</v>
      </c>
      <c r="D287" s="1653"/>
      <c r="E287" s="1653"/>
      <c r="F287" s="1653"/>
      <c r="G287" s="1653"/>
      <c r="H287" s="1653"/>
      <c r="I287" s="1653"/>
      <c r="J287" s="1653"/>
      <c r="K287" s="1654"/>
      <c r="L287" s="307"/>
      <c r="M287" s="307"/>
      <c r="N287" s="307"/>
      <c r="O287" s="307"/>
      <c r="P287" s="307"/>
      <c r="Q287" s="307"/>
      <c r="R287" s="307"/>
      <c r="S287" s="307"/>
      <c r="T287" s="307"/>
      <c r="X287" s="932"/>
      <c r="Y287" s="933"/>
      <c r="Z287" s="933"/>
      <c r="AA287" s="933"/>
      <c r="AB287" s="933"/>
      <c r="AC287" s="933"/>
      <c r="AD287" s="934"/>
      <c r="AE287" s="934"/>
      <c r="AF287" s="934"/>
      <c r="AG287" s="934"/>
      <c r="AH287" s="934"/>
      <c r="AI287" s="934"/>
      <c r="AJ287" s="934"/>
      <c r="AK287" s="934"/>
      <c r="AL287" s="934"/>
      <c r="AM287" s="934"/>
      <c r="AN287" s="934"/>
      <c r="AO287" s="934"/>
      <c r="AP287" s="934"/>
      <c r="AQ287" s="934"/>
      <c r="AR287" s="934"/>
      <c r="AS287" s="934"/>
      <c r="AT287" s="934"/>
      <c r="AU287" s="934"/>
      <c r="AV287" s="934"/>
      <c r="AW287" s="934"/>
      <c r="AX287" s="934"/>
      <c r="AY287" s="934"/>
      <c r="AZ287" s="934"/>
      <c r="BA287" s="934"/>
      <c r="BB287" s="934"/>
      <c r="BC287" s="934"/>
      <c r="BD287" s="934"/>
      <c r="BE287" s="934"/>
      <c r="BF287" s="934"/>
      <c r="BG287" s="934"/>
      <c r="BH287" s="934"/>
      <c r="BI287" s="934"/>
      <c r="BJ287" s="934"/>
      <c r="BK287" s="934"/>
    </row>
    <row r="288" spans="1:63" ht="24" customHeight="1">
      <c r="A288" s="488"/>
      <c r="B288" s="1257"/>
      <c r="C288" s="1048"/>
      <c r="D288" s="920"/>
      <c r="E288" s="920"/>
      <c r="F288" s="920"/>
      <c r="G288" s="920"/>
      <c r="H288" s="920"/>
      <c r="I288" s="920"/>
      <c r="J288" s="947"/>
      <c r="K288" s="947"/>
      <c r="L288" s="332"/>
      <c r="M288" s="307"/>
      <c r="N288" s="307"/>
      <c r="O288" s="307"/>
      <c r="P288" s="307"/>
      <c r="Q288" s="307"/>
      <c r="R288" s="307"/>
      <c r="S288" s="307"/>
      <c r="T288" s="307"/>
      <c r="U288" s="307"/>
      <c r="V288" s="307"/>
      <c r="W288" s="307"/>
      <c r="X288" s="234"/>
      <c r="Y288" s="235"/>
      <c r="Z288" s="235"/>
      <c r="AA288" s="235"/>
      <c r="AB288" s="235"/>
      <c r="AC288" s="235"/>
    </row>
    <row r="289" spans="1:63" ht="33.75" customHeight="1">
      <c r="A289" s="488"/>
      <c r="B289" s="1257"/>
      <c r="C289" s="1632" t="s">
        <v>231</v>
      </c>
      <c r="D289" s="1632"/>
      <c r="E289" s="1632"/>
      <c r="F289" s="1632"/>
      <c r="G289" s="1632"/>
      <c r="H289" s="1632"/>
      <c r="I289" s="1632"/>
      <c r="J289" s="1632"/>
      <c r="K289" s="1632"/>
      <c r="L289" s="332"/>
      <c r="M289" s="307"/>
      <c r="N289" s="307"/>
      <c r="O289" s="307"/>
      <c r="P289" s="307"/>
      <c r="Q289" s="307"/>
      <c r="R289" s="307"/>
      <c r="S289" s="307"/>
      <c r="T289" s="307"/>
      <c r="U289" s="307"/>
      <c r="V289" s="307"/>
      <c r="W289" s="307"/>
      <c r="X289" s="234"/>
      <c r="Y289" s="235"/>
      <c r="Z289" s="235"/>
      <c r="AA289" s="235"/>
      <c r="AB289" s="235"/>
      <c r="AC289" s="235"/>
    </row>
    <row r="290" spans="1:63" ht="15" customHeight="1">
      <c r="A290" s="488"/>
      <c r="B290" s="1257"/>
      <c r="C290" s="516" t="s">
        <v>50</v>
      </c>
      <c r="D290" s="1633">
        <v>2021</v>
      </c>
      <c r="E290" s="1633"/>
      <c r="F290" s="1633">
        <v>2022</v>
      </c>
      <c r="G290" s="1633"/>
      <c r="H290" s="1633">
        <v>2023</v>
      </c>
      <c r="I290" s="1633"/>
      <c r="J290" s="1633">
        <v>2024</v>
      </c>
      <c r="K290" s="1633"/>
      <c r="L290" s="332"/>
      <c r="M290" s="307"/>
      <c r="N290" s="307"/>
      <c r="O290" s="307"/>
      <c r="P290" s="307"/>
      <c r="Q290" s="307"/>
      <c r="R290" s="307"/>
      <c r="S290" s="307"/>
      <c r="T290" s="307"/>
      <c r="U290" s="307"/>
      <c r="V290" s="307"/>
      <c r="W290" s="307"/>
      <c r="X290" s="234"/>
      <c r="Y290" s="235"/>
      <c r="Z290" s="235"/>
      <c r="AA290" s="235"/>
      <c r="AB290" s="235"/>
      <c r="AC290" s="235"/>
    </row>
    <row r="291" spans="1:63" ht="29.25" customHeight="1">
      <c r="A291" s="488"/>
      <c r="B291" s="1257"/>
      <c r="C291" s="516"/>
      <c r="D291" s="516" t="s">
        <v>228</v>
      </c>
      <c r="E291" s="516" t="s">
        <v>229</v>
      </c>
      <c r="F291" s="516" t="s">
        <v>228</v>
      </c>
      <c r="G291" s="516" t="s">
        <v>229</v>
      </c>
      <c r="H291" s="516" t="s">
        <v>228</v>
      </c>
      <c r="I291" s="516" t="s">
        <v>229</v>
      </c>
      <c r="J291" s="516" t="s">
        <v>228</v>
      </c>
      <c r="K291" s="516" t="s">
        <v>229</v>
      </c>
      <c r="L291" s="332"/>
      <c r="M291" s="307"/>
      <c r="N291" s="307"/>
      <c r="O291" s="307"/>
      <c r="P291" s="307"/>
      <c r="Q291" s="307"/>
      <c r="R291" s="307"/>
      <c r="S291" s="307"/>
      <c r="T291" s="307"/>
      <c r="U291" s="307"/>
      <c r="V291" s="307"/>
      <c r="W291" s="307"/>
      <c r="X291" s="978"/>
      <c r="Y291" s="1049"/>
      <c r="Z291" s="1049"/>
      <c r="AA291" s="1049"/>
      <c r="AB291" s="1049"/>
      <c r="AC291" s="1049"/>
      <c r="AD291" s="979"/>
      <c r="AE291" s="979"/>
      <c r="AF291" s="979"/>
      <c r="AG291" s="979"/>
      <c r="AH291" s="979"/>
      <c r="AI291" s="979"/>
      <c r="AJ291" s="979"/>
      <c r="AK291" s="979"/>
      <c r="AL291" s="979"/>
      <c r="AM291" s="979"/>
      <c r="AN291" s="979"/>
      <c r="AO291" s="979"/>
      <c r="AP291" s="979"/>
      <c r="AQ291" s="979"/>
      <c r="AR291" s="979"/>
      <c r="AS291" s="979"/>
      <c r="AT291" s="979"/>
      <c r="AU291" s="979"/>
      <c r="AV291" s="979"/>
      <c r="AW291" s="979"/>
      <c r="AX291" s="979"/>
      <c r="AY291" s="979"/>
      <c r="AZ291" s="979"/>
      <c r="BA291" s="979"/>
      <c r="BB291" s="979"/>
      <c r="BC291" s="979"/>
      <c r="BD291" s="979"/>
      <c r="BE291" s="979"/>
      <c r="BF291" s="979"/>
      <c r="BG291" s="979"/>
      <c r="BH291" s="979"/>
      <c r="BI291" s="979"/>
      <c r="BJ291" s="979"/>
      <c r="BK291" s="979"/>
    </row>
    <row r="292" spans="1:63" ht="18" customHeight="1">
      <c r="A292" s="488"/>
      <c r="B292" s="1257"/>
      <c r="C292" s="626" t="s">
        <v>232</v>
      </c>
      <c r="D292" s="857">
        <v>319</v>
      </c>
      <c r="E292" s="952">
        <v>0.34</v>
      </c>
      <c r="F292" s="857">
        <v>505</v>
      </c>
      <c r="G292" s="952">
        <v>0.39</v>
      </c>
      <c r="H292" s="857">
        <v>396</v>
      </c>
      <c r="I292" s="952">
        <v>0.55300000000000005</v>
      </c>
      <c r="J292" s="857">
        <v>782</v>
      </c>
      <c r="K292" s="952">
        <f>(J292*K295)/J295</f>
        <v>0.5683139534883721</v>
      </c>
      <c r="L292" s="332"/>
      <c r="M292" s="307"/>
      <c r="N292" s="307"/>
      <c r="O292" s="307"/>
      <c r="P292" s="307"/>
      <c r="Q292" s="307"/>
      <c r="R292" s="307"/>
      <c r="S292" s="307"/>
      <c r="T292" s="307"/>
      <c r="U292" s="307"/>
      <c r="V292" s="307"/>
      <c r="W292" s="307"/>
      <c r="X292" s="234"/>
      <c r="Y292" s="235"/>
      <c r="Z292" s="235"/>
      <c r="AA292" s="235"/>
      <c r="AB292" s="235"/>
      <c r="AC292" s="235"/>
    </row>
    <row r="293" spans="1:63" ht="18" customHeight="1">
      <c r="A293" s="488"/>
      <c r="B293" s="1257"/>
      <c r="C293" s="190" t="s">
        <v>233</v>
      </c>
      <c r="D293" s="858">
        <v>593</v>
      </c>
      <c r="E293" s="951">
        <v>0.63</v>
      </c>
      <c r="F293" s="858">
        <v>739</v>
      </c>
      <c r="G293" s="951">
        <v>0.57999999999999996</v>
      </c>
      <c r="H293" s="858">
        <v>303</v>
      </c>
      <c r="I293" s="951">
        <v>0.42299999999999999</v>
      </c>
      <c r="J293" s="858">
        <v>570</v>
      </c>
      <c r="K293" s="951">
        <f>(J293*K295)/J295</f>
        <v>0.41424418604651164</v>
      </c>
      <c r="L293" s="332"/>
      <c r="M293" s="307"/>
      <c r="N293" s="307"/>
      <c r="O293" s="307"/>
      <c r="P293" s="307"/>
      <c r="Q293" s="307"/>
      <c r="R293" s="307"/>
      <c r="S293" s="307"/>
      <c r="T293" s="307"/>
      <c r="U293" s="307"/>
      <c r="V293" s="307"/>
      <c r="W293" s="307"/>
      <c r="X293" s="234"/>
      <c r="Y293" s="235"/>
      <c r="Z293" s="235"/>
      <c r="AA293" s="235"/>
      <c r="AB293" s="235"/>
      <c r="AC293" s="235"/>
    </row>
    <row r="294" spans="1:63" ht="18" customHeight="1">
      <c r="A294" s="488"/>
      <c r="B294" s="1257"/>
      <c r="C294" s="626" t="s">
        <v>234</v>
      </c>
      <c r="D294" s="857">
        <v>25</v>
      </c>
      <c r="E294" s="952">
        <v>0.03</v>
      </c>
      <c r="F294" s="857">
        <v>37</v>
      </c>
      <c r="G294" s="952">
        <v>0.03</v>
      </c>
      <c r="H294" s="857">
        <v>17</v>
      </c>
      <c r="I294" s="1050">
        <v>2.4E-2</v>
      </c>
      <c r="J294" s="857">
        <v>24</v>
      </c>
      <c r="K294" s="952">
        <f>(J294*K295)/J295</f>
        <v>1.7441860465116279E-2</v>
      </c>
      <c r="L294" s="332"/>
      <c r="M294" s="307"/>
      <c r="N294" s="307"/>
      <c r="O294" s="307"/>
      <c r="P294" s="307"/>
      <c r="Q294" s="307"/>
      <c r="R294" s="307"/>
      <c r="S294" s="307"/>
      <c r="T294" s="307"/>
      <c r="U294" s="307"/>
      <c r="V294" s="307"/>
      <c r="W294" s="307"/>
      <c r="X294" s="234"/>
      <c r="Y294" s="235"/>
      <c r="Z294" s="235"/>
      <c r="AA294" s="235"/>
      <c r="AB294" s="235"/>
      <c r="AC294" s="235"/>
    </row>
    <row r="295" spans="1:63" ht="18" customHeight="1">
      <c r="A295" s="488"/>
      <c r="B295" s="1257"/>
      <c r="C295" s="1051" t="s">
        <v>53</v>
      </c>
      <c r="D295" s="742">
        <v>937</v>
      </c>
      <c r="E295" s="942">
        <v>1</v>
      </c>
      <c r="F295" s="746">
        <v>1281</v>
      </c>
      <c r="G295" s="942">
        <v>1</v>
      </c>
      <c r="H295" s="742">
        <v>716</v>
      </c>
      <c r="I295" s="1040">
        <v>1</v>
      </c>
      <c r="J295" s="746">
        <v>1376</v>
      </c>
      <c r="K295" s="1040">
        <v>1</v>
      </c>
      <c r="L295" s="332"/>
      <c r="M295" s="307"/>
      <c r="N295" s="307"/>
      <c r="O295" s="307"/>
      <c r="P295" s="307"/>
      <c r="Q295" s="307"/>
      <c r="R295" s="307"/>
      <c r="S295" s="307"/>
      <c r="T295" s="307"/>
      <c r="U295" s="307"/>
      <c r="V295" s="307"/>
      <c r="W295" s="307"/>
      <c r="X295" s="234"/>
      <c r="Y295" s="235"/>
      <c r="Z295" s="235"/>
      <c r="AA295" s="235"/>
      <c r="AB295" s="235"/>
      <c r="AC295" s="235"/>
    </row>
    <row r="296" spans="1:63" ht="40.5" customHeight="1">
      <c r="A296" s="488"/>
      <c r="B296" s="1257"/>
      <c r="C296" s="1653" t="s">
        <v>230</v>
      </c>
      <c r="D296" s="1653"/>
      <c r="E296" s="1653"/>
      <c r="F296" s="1653"/>
      <c r="G296" s="1653"/>
      <c r="H296" s="1653"/>
      <c r="I296" s="1653"/>
      <c r="J296" s="1653"/>
      <c r="K296" s="1654"/>
      <c r="L296" s="307"/>
      <c r="M296" s="307"/>
      <c r="N296" s="307"/>
      <c r="O296" s="307"/>
      <c r="P296" s="307"/>
      <c r="Q296" s="307"/>
      <c r="R296" s="307"/>
      <c r="S296" s="307"/>
      <c r="T296" s="307"/>
      <c r="U296" s="307"/>
      <c r="V296" s="307"/>
      <c r="W296" s="307"/>
      <c r="X296" s="234"/>
      <c r="Y296" s="235"/>
      <c r="Z296" s="235"/>
      <c r="AA296" s="235"/>
      <c r="AB296" s="235"/>
      <c r="AC296" s="235"/>
    </row>
    <row r="297" spans="1:63" ht="15" customHeight="1">
      <c r="A297" s="488"/>
      <c r="B297" s="1257"/>
      <c r="C297" s="939"/>
      <c r="D297" s="939"/>
      <c r="E297" s="939"/>
      <c r="F297" s="939"/>
      <c r="G297" s="939"/>
      <c r="H297" s="939"/>
      <c r="I297" s="939"/>
      <c r="J297" s="939"/>
      <c r="K297" s="939"/>
      <c r="L297" s="307"/>
      <c r="M297" s="307"/>
      <c r="N297" s="307"/>
      <c r="O297" s="307"/>
      <c r="P297" s="307"/>
      <c r="Q297" s="307"/>
      <c r="R297" s="307"/>
      <c r="S297" s="307"/>
      <c r="T297" s="307"/>
      <c r="U297" s="307"/>
      <c r="V297" s="307"/>
      <c r="W297" s="307"/>
      <c r="X297" s="234"/>
      <c r="Y297" s="235"/>
      <c r="Z297" s="235"/>
      <c r="AA297" s="235"/>
      <c r="AB297" s="235"/>
      <c r="AC297" s="235"/>
    </row>
    <row r="298" spans="1:63" ht="37.5" customHeight="1">
      <c r="A298" s="488"/>
      <c r="B298" s="1257"/>
      <c r="C298" s="1632" t="s">
        <v>235</v>
      </c>
      <c r="D298" s="1632"/>
      <c r="E298" s="1632"/>
      <c r="F298" s="1632"/>
      <c r="G298" s="1632"/>
      <c r="H298" s="1632"/>
      <c r="I298" s="1632"/>
      <c r="J298" s="1632"/>
      <c r="K298" s="1632"/>
      <c r="L298" s="332"/>
      <c r="M298" s="307"/>
      <c r="N298" s="307"/>
      <c r="O298" s="307"/>
      <c r="P298" s="307"/>
      <c r="Q298" s="307"/>
      <c r="R298" s="307"/>
      <c r="S298" s="307"/>
      <c r="T298" s="307"/>
      <c r="U298" s="307"/>
      <c r="V298" s="307"/>
      <c r="W298" s="307"/>
      <c r="X298" s="234"/>
      <c r="Y298" s="235"/>
      <c r="Z298" s="235"/>
      <c r="AA298" s="235"/>
      <c r="AB298" s="235"/>
      <c r="AC298" s="235"/>
    </row>
    <row r="299" spans="1:63" ht="15">
      <c r="A299" s="488"/>
      <c r="B299" s="1257"/>
      <c r="C299" s="516" t="s">
        <v>50</v>
      </c>
      <c r="D299" s="1633">
        <v>2021</v>
      </c>
      <c r="E299" s="1633"/>
      <c r="F299" s="1633">
        <v>2022</v>
      </c>
      <c r="G299" s="1633"/>
      <c r="H299" s="1633">
        <v>2023</v>
      </c>
      <c r="I299" s="1633"/>
      <c r="J299" s="1633">
        <v>2024</v>
      </c>
      <c r="K299" s="1633"/>
      <c r="L299" s="332"/>
      <c r="M299" s="307"/>
      <c r="N299" s="307"/>
      <c r="O299" s="307"/>
      <c r="P299" s="307"/>
      <c r="Q299" s="307"/>
      <c r="R299" s="307"/>
      <c r="S299" s="307"/>
      <c r="T299" s="307"/>
      <c r="U299" s="307"/>
      <c r="V299" s="307"/>
      <c r="W299" s="307"/>
      <c r="X299" s="234"/>
      <c r="Y299" s="235"/>
      <c r="Z299" s="235"/>
      <c r="AA299" s="235"/>
      <c r="AB299" s="235"/>
      <c r="AC299" s="235"/>
    </row>
    <row r="300" spans="1:63" ht="27.75" customHeight="1">
      <c r="A300" s="488"/>
      <c r="B300" s="1257"/>
      <c r="C300" s="516"/>
      <c r="D300" s="516" t="s">
        <v>228</v>
      </c>
      <c r="E300" s="516" t="s">
        <v>229</v>
      </c>
      <c r="F300" s="516" t="s">
        <v>228</v>
      </c>
      <c r="G300" s="516" t="s">
        <v>229</v>
      </c>
      <c r="H300" s="516" t="s">
        <v>228</v>
      </c>
      <c r="I300" s="516" t="s">
        <v>229</v>
      </c>
      <c r="J300" s="516" t="s">
        <v>228</v>
      </c>
      <c r="K300" s="516" t="s">
        <v>229</v>
      </c>
      <c r="L300" s="332"/>
      <c r="M300" s="307"/>
      <c r="N300" s="307"/>
      <c r="O300" s="307"/>
      <c r="P300" s="307"/>
      <c r="Q300" s="307"/>
      <c r="R300" s="307"/>
      <c r="S300" s="307"/>
      <c r="T300" s="307"/>
      <c r="U300" s="307"/>
      <c r="V300" s="307"/>
      <c r="W300" s="307"/>
      <c r="X300" s="234"/>
      <c r="Y300" s="235"/>
      <c r="Z300" s="235"/>
      <c r="AA300" s="235"/>
      <c r="AB300" s="235"/>
      <c r="AC300" s="235"/>
    </row>
    <row r="301" spans="1:63" ht="18" customHeight="1">
      <c r="A301" s="488"/>
      <c r="B301" s="1257"/>
      <c r="C301" s="626" t="s">
        <v>236</v>
      </c>
      <c r="D301" s="857">
        <v>61</v>
      </c>
      <c r="E301" s="952">
        <v>7.0000000000000007E-2</v>
      </c>
      <c r="F301" s="857">
        <v>72</v>
      </c>
      <c r="G301" s="952">
        <v>0.06</v>
      </c>
      <c r="H301" s="857">
        <v>22</v>
      </c>
      <c r="I301" s="952">
        <v>0.03</v>
      </c>
      <c r="J301" s="857">
        <v>101</v>
      </c>
      <c r="K301" s="952">
        <v>7.2999999999999995E-2</v>
      </c>
      <c r="L301" s="332"/>
      <c r="M301" s="307"/>
      <c r="N301" s="307"/>
      <c r="O301" s="307"/>
      <c r="P301" s="307"/>
      <c r="Q301" s="307"/>
      <c r="R301" s="307"/>
      <c r="S301" s="307"/>
      <c r="T301" s="307"/>
      <c r="U301" s="307"/>
      <c r="V301" s="307"/>
      <c r="W301" s="307"/>
      <c r="X301" s="234"/>
      <c r="Y301" s="235"/>
      <c r="Z301" s="235"/>
      <c r="AA301" s="235"/>
      <c r="AB301" s="235"/>
      <c r="AC301" s="235"/>
    </row>
    <row r="302" spans="1:63" ht="18" customHeight="1">
      <c r="A302" s="488"/>
      <c r="B302" s="1257"/>
      <c r="C302" s="190" t="s">
        <v>237</v>
      </c>
      <c r="D302" s="858">
        <v>32</v>
      </c>
      <c r="E302" s="951">
        <v>0.03</v>
      </c>
      <c r="F302" s="858">
        <v>14</v>
      </c>
      <c r="G302" s="951">
        <v>0.01</v>
      </c>
      <c r="H302" s="858">
        <v>5</v>
      </c>
      <c r="I302" s="951">
        <v>0.01</v>
      </c>
      <c r="J302" s="858">
        <v>43</v>
      </c>
      <c r="K302" s="951">
        <f>(J302*K305)/J305</f>
        <v>3.125E-2</v>
      </c>
      <c r="L302" s="332"/>
      <c r="M302" s="307"/>
      <c r="N302" s="307"/>
      <c r="O302" s="307"/>
      <c r="P302" s="307"/>
      <c r="Q302" s="307"/>
      <c r="R302" s="307"/>
      <c r="S302" s="307"/>
      <c r="T302" s="307"/>
      <c r="U302" s="307"/>
      <c r="V302" s="307"/>
      <c r="W302" s="307"/>
      <c r="X302" s="234"/>
      <c r="Y302" s="235"/>
      <c r="Z302" s="235"/>
      <c r="AA302" s="235"/>
      <c r="AB302" s="235"/>
      <c r="AC302" s="235"/>
    </row>
    <row r="303" spans="1:63" ht="18" customHeight="1">
      <c r="A303" s="488"/>
      <c r="B303" s="1257"/>
      <c r="C303" s="626" t="s">
        <v>238</v>
      </c>
      <c r="D303" s="857">
        <v>842</v>
      </c>
      <c r="E303" s="952">
        <v>0.9</v>
      </c>
      <c r="F303" s="911">
        <v>1191</v>
      </c>
      <c r="G303" s="952">
        <v>0.93</v>
      </c>
      <c r="H303" s="857">
        <v>688</v>
      </c>
      <c r="I303" s="952">
        <v>0.96</v>
      </c>
      <c r="J303" s="911">
        <v>1228</v>
      </c>
      <c r="K303" s="952">
        <f>(J303*K305)/J305</f>
        <v>0.89244186046511631</v>
      </c>
      <c r="L303" s="332"/>
      <c r="M303" s="307"/>
      <c r="N303" s="307"/>
      <c r="O303" s="307"/>
      <c r="P303" s="307"/>
      <c r="Q303" s="307"/>
      <c r="R303" s="307"/>
      <c r="S303" s="307"/>
      <c r="T303" s="307"/>
      <c r="U303" s="307"/>
      <c r="V303" s="307"/>
      <c r="W303" s="307"/>
      <c r="X303" s="234"/>
      <c r="Y303" s="235"/>
      <c r="Z303" s="235"/>
      <c r="AA303" s="235"/>
      <c r="AB303" s="235"/>
      <c r="AC303" s="235"/>
    </row>
    <row r="304" spans="1:63" ht="18" customHeight="1">
      <c r="A304" s="488"/>
      <c r="B304" s="1257"/>
      <c r="C304" s="694" t="s">
        <v>239</v>
      </c>
      <c r="D304" s="1036">
        <v>2</v>
      </c>
      <c r="E304" s="950">
        <v>0</v>
      </c>
      <c r="F304" s="1036">
        <v>4</v>
      </c>
      <c r="G304" s="950">
        <v>0</v>
      </c>
      <c r="H304" s="1036">
        <v>1</v>
      </c>
      <c r="I304" s="950">
        <v>0</v>
      </c>
      <c r="J304" s="1036">
        <v>4</v>
      </c>
      <c r="K304" s="950">
        <f>(J304*K305)/J305</f>
        <v>2.9069767441860465E-3</v>
      </c>
      <c r="L304" s="332"/>
      <c r="M304" s="307"/>
      <c r="N304" s="307"/>
      <c r="O304" s="307"/>
      <c r="P304" s="307"/>
      <c r="Q304" s="307"/>
      <c r="R304" s="307"/>
      <c r="S304" s="307"/>
      <c r="T304" s="307"/>
      <c r="U304" s="307"/>
      <c r="V304" s="307"/>
      <c r="W304" s="307"/>
      <c r="X304" s="234"/>
      <c r="Y304" s="235"/>
      <c r="Z304" s="235"/>
      <c r="AA304" s="235"/>
      <c r="AB304" s="235"/>
      <c r="AC304" s="235"/>
    </row>
    <row r="305" spans="1:63" ht="18" customHeight="1">
      <c r="A305" s="488"/>
      <c r="B305" s="1257"/>
      <c r="C305" s="1051" t="s">
        <v>53</v>
      </c>
      <c r="D305" s="742">
        <v>937</v>
      </c>
      <c r="E305" s="942">
        <v>1</v>
      </c>
      <c r="F305" s="746">
        <v>1281</v>
      </c>
      <c r="G305" s="942">
        <v>1</v>
      </c>
      <c r="H305" s="742">
        <v>716</v>
      </c>
      <c r="I305" s="942">
        <v>1</v>
      </c>
      <c r="J305" s="746">
        <v>1376</v>
      </c>
      <c r="K305" s="942">
        <v>1</v>
      </c>
      <c r="L305" s="332"/>
      <c r="M305" s="307"/>
      <c r="N305" s="307"/>
      <c r="O305" s="307"/>
      <c r="P305" s="307"/>
      <c r="Q305" s="307"/>
      <c r="R305" s="307"/>
      <c r="S305" s="307"/>
      <c r="T305" s="307"/>
      <c r="U305" s="307"/>
      <c r="V305" s="307"/>
      <c r="W305" s="307"/>
      <c r="X305" s="234"/>
      <c r="Y305" s="235"/>
      <c r="Z305" s="235"/>
      <c r="AA305" s="235"/>
      <c r="AB305" s="235"/>
      <c r="AC305" s="235"/>
    </row>
    <row r="306" spans="1:63" s="931" customFormat="1" ht="36.75" customHeight="1">
      <c r="A306" s="488"/>
      <c r="B306" s="918"/>
      <c r="C306" s="1653" t="s">
        <v>230</v>
      </c>
      <c r="D306" s="1653"/>
      <c r="E306" s="1653"/>
      <c r="F306" s="1653"/>
      <c r="G306" s="1653"/>
      <c r="H306" s="1653"/>
      <c r="I306" s="1653"/>
      <c r="J306" s="1653"/>
      <c r="K306" s="1654"/>
      <c r="L306" s="307"/>
      <c r="M306" s="307"/>
      <c r="N306" s="307"/>
      <c r="O306" s="307"/>
      <c r="P306" s="307"/>
      <c r="Q306" s="307"/>
      <c r="R306" s="307"/>
      <c r="S306" s="307"/>
      <c r="T306" s="307"/>
      <c r="X306" s="932"/>
      <c r="Y306" s="933"/>
      <c r="Z306" s="933"/>
      <c r="AA306" s="933"/>
      <c r="AB306" s="933"/>
      <c r="AC306" s="933"/>
      <c r="AD306" s="934"/>
      <c r="AE306" s="934"/>
      <c r="AF306" s="934"/>
      <c r="AG306" s="934"/>
      <c r="AH306" s="934"/>
      <c r="AI306" s="934"/>
      <c r="AJ306" s="934"/>
      <c r="AK306" s="934"/>
      <c r="AL306" s="934"/>
      <c r="AM306" s="934"/>
      <c r="AN306" s="934"/>
      <c r="AO306" s="934"/>
      <c r="AP306" s="934"/>
      <c r="AQ306" s="934"/>
      <c r="AR306" s="934"/>
      <c r="AS306" s="934"/>
      <c r="AT306" s="934"/>
      <c r="AU306" s="934"/>
      <c r="AV306" s="934"/>
      <c r="AW306" s="934"/>
      <c r="AX306" s="934"/>
      <c r="AY306" s="934"/>
      <c r="AZ306" s="934"/>
      <c r="BA306" s="934"/>
      <c r="BB306" s="934"/>
      <c r="BC306" s="934"/>
      <c r="BD306" s="934"/>
      <c r="BE306" s="934"/>
      <c r="BF306" s="934"/>
      <c r="BG306" s="934"/>
      <c r="BH306" s="934"/>
      <c r="BI306" s="934"/>
      <c r="BJ306" s="934"/>
      <c r="BK306" s="934"/>
    </row>
    <row r="307" spans="1:63" s="291" customFormat="1" ht="34.5" customHeight="1">
      <c r="A307" s="497"/>
      <c r="B307" s="1260"/>
      <c r="C307" s="1685" t="s">
        <v>240</v>
      </c>
      <c r="D307" s="1685"/>
      <c r="E307" s="1685"/>
      <c r="F307" s="1685"/>
      <c r="G307" s="1685"/>
      <c r="H307" s="1685"/>
      <c r="I307" s="1685"/>
      <c r="J307" s="1685"/>
      <c r="K307" s="1685"/>
      <c r="L307" s="1093"/>
      <c r="M307" s="971"/>
      <c r="N307" s="292"/>
      <c r="O307" s="292"/>
      <c r="P307" s="292"/>
      <c r="Q307" s="292"/>
      <c r="R307" s="292"/>
      <c r="S307" s="292"/>
      <c r="T307" s="292"/>
      <c r="U307" s="292"/>
      <c r="V307" s="292"/>
      <c r="W307" s="292"/>
      <c r="Y307" s="947"/>
      <c r="Z307" s="947"/>
      <c r="AA307" s="947"/>
      <c r="AB307" s="947"/>
      <c r="AC307" s="947"/>
    </row>
    <row r="308" spans="1:63" ht="31.5" customHeight="1">
      <c r="A308" s="488"/>
      <c r="B308" s="1257"/>
      <c r="C308" s="809" t="s">
        <v>241</v>
      </c>
      <c r="D308" s="1635"/>
      <c r="E308" s="1635"/>
      <c r="F308" s="1635"/>
      <c r="G308" s="1635"/>
      <c r="H308" s="1635"/>
      <c r="I308" s="1670"/>
      <c r="J308" s="971"/>
      <c r="K308" s="971"/>
      <c r="L308" s="971"/>
      <c r="M308" s="971"/>
      <c r="N308" s="971"/>
      <c r="O308" s="971"/>
      <c r="P308" s="971"/>
      <c r="Q308" s="971"/>
      <c r="R308" s="307"/>
      <c r="S308" s="307"/>
      <c r="T308" s="307"/>
      <c r="U308" s="307"/>
      <c r="V308" s="307"/>
      <c r="W308" s="307"/>
      <c r="X308" s="234"/>
      <c r="Y308" s="235"/>
      <c r="Z308" s="235"/>
      <c r="AA308" s="235"/>
      <c r="AB308" s="235"/>
      <c r="AC308" s="235"/>
    </row>
    <row r="309" spans="1:63" ht="21" customHeight="1">
      <c r="A309" s="488"/>
      <c r="B309" s="1257"/>
      <c r="C309" s="769" t="s">
        <v>50</v>
      </c>
      <c r="D309" s="648" t="s">
        <v>242</v>
      </c>
      <c r="E309" s="648">
        <v>2021</v>
      </c>
      <c r="F309" s="648">
        <v>2022</v>
      </c>
      <c r="G309" s="648">
        <v>2023</v>
      </c>
      <c r="H309" s="648">
        <v>2024</v>
      </c>
      <c r="I309" s="1671"/>
      <c r="J309" s="971"/>
      <c r="K309" s="971"/>
      <c r="L309" s="971"/>
      <c r="M309" s="971"/>
      <c r="N309" s="971"/>
      <c r="O309" s="971"/>
      <c r="P309" s="971"/>
      <c r="Q309" s="971"/>
      <c r="R309" s="307"/>
      <c r="S309" s="307"/>
      <c r="T309" s="307"/>
      <c r="U309" s="307"/>
      <c r="V309" s="307"/>
      <c r="W309" s="307"/>
      <c r="X309" s="234"/>
      <c r="Y309" s="235"/>
      <c r="Z309" s="235"/>
      <c r="AA309" s="235"/>
      <c r="AB309" s="235"/>
      <c r="AC309" s="235"/>
    </row>
    <row r="310" spans="1:63" ht="31.5" customHeight="1">
      <c r="A310" s="488"/>
      <c r="B310" s="1257"/>
      <c r="C310" s="366" t="s">
        <v>243</v>
      </c>
      <c r="D310" s="736" t="s">
        <v>244</v>
      </c>
      <c r="E310" s="1326" t="s">
        <v>245</v>
      </c>
      <c r="F310" s="1326">
        <v>1281</v>
      </c>
      <c r="G310" s="1326" t="s">
        <v>246</v>
      </c>
      <c r="H310" s="1326">
        <v>1376</v>
      </c>
      <c r="I310" s="1671"/>
      <c r="J310" s="971"/>
      <c r="K310" s="971"/>
      <c r="L310" s="971"/>
      <c r="M310" s="971"/>
      <c r="N310" s="971"/>
      <c r="O310" s="971"/>
      <c r="P310" s="971"/>
      <c r="Q310" s="971"/>
      <c r="R310" s="307"/>
      <c r="S310" s="307"/>
      <c r="T310" s="307"/>
      <c r="U310" s="307"/>
      <c r="V310" s="307"/>
      <c r="W310" s="307"/>
      <c r="X310" s="908"/>
      <c r="Y310" s="235"/>
      <c r="Z310" s="235"/>
      <c r="AA310" s="235"/>
      <c r="AB310" s="235"/>
      <c r="AC310" s="235"/>
    </row>
    <row r="311" spans="1:63" ht="30" customHeight="1">
      <c r="A311" s="488"/>
      <c r="B311" s="1257"/>
      <c r="C311" s="967" t="s">
        <v>247</v>
      </c>
      <c r="D311" s="737" t="s">
        <v>244</v>
      </c>
      <c r="E311" s="737" t="s">
        <v>248</v>
      </c>
      <c r="F311" s="737" t="s">
        <v>248</v>
      </c>
      <c r="G311" s="737" t="s">
        <v>248</v>
      </c>
      <c r="H311" s="737" t="s">
        <v>248</v>
      </c>
      <c r="I311" s="1672"/>
      <c r="J311" s="971"/>
      <c r="K311" s="971"/>
      <c r="L311" s="971"/>
      <c r="M311" s="971"/>
      <c r="N311" s="971"/>
      <c r="O311" s="971"/>
      <c r="P311" s="971"/>
      <c r="Q311" s="971"/>
      <c r="R311" s="307"/>
      <c r="S311" s="307"/>
      <c r="T311" s="307"/>
      <c r="U311" s="307"/>
      <c r="V311" s="307"/>
      <c r="W311" s="307"/>
      <c r="X311" s="234"/>
      <c r="Y311" s="235"/>
      <c r="Z311" s="235"/>
      <c r="AA311" s="235"/>
      <c r="AB311" s="235"/>
      <c r="AC311" s="235"/>
    </row>
    <row r="312" spans="1:63" ht="20.25" customHeight="1">
      <c r="A312" s="488"/>
      <c r="B312" s="1257"/>
      <c r="C312" s="1052"/>
      <c r="D312" s="1052"/>
      <c r="E312" s="1052"/>
      <c r="F312" s="1052"/>
      <c r="G312" s="972"/>
      <c r="H312" s="970"/>
      <c r="I312" s="971"/>
      <c r="J312" s="971"/>
      <c r="K312" s="971"/>
      <c r="L312" s="971"/>
      <c r="M312" s="971"/>
      <c r="N312" s="307"/>
      <c r="O312" s="307"/>
      <c r="P312" s="307"/>
      <c r="Q312" s="307"/>
      <c r="R312" s="307"/>
      <c r="S312" s="307"/>
      <c r="T312" s="307"/>
      <c r="U312" s="307"/>
      <c r="V312" s="307"/>
      <c r="W312" s="307"/>
      <c r="X312" s="234"/>
      <c r="Y312" s="235"/>
      <c r="Z312" s="235"/>
      <c r="AA312" s="235"/>
      <c r="AB312" s="235"/>
      <c r="AC312" s="235"/>
    </row>
    <row r="313" spans="1:63" ht="32.25" customHeight="1">
      <c r="A313" s="488"/>
      <c r="B313" s="1257"/>
      <c r="C313" s="635"/>
      <c r="D313" s="635">
        <v>2021</v>
      </c>
      <c r="E313" s="635">
        <v>2022</v>
      </c>
      <c r="F313" s="635">
        <v>2023</v>
      </c>
      <c r="G313" s="635">
        <v>2024</v>
      </c>
      <c r="H313" s="963"/>
      <c r="I313" s="971"/>
      <c r="J313" s="971"/>
      <c r="K313" s="1053"/>
      <c r="L313" s="971"/>
      <c r="M313" s="971"/>
      <c r="N313" s="307"/>
      <c r="O313" s="307"/>
      <c r="P313" s="307"/>
      <c r="Q313" s="307"/>
      <c r="R313" s="307"/>
      <c r="S313" s="307"/>
      <c r="T313" s="307"/>
      <c r="U313" s="307"/>
      <c r="V313" s="307"/>
      <c r="W313" s="307"/>
      <c r="X313" s="234"/>
      <c r="Y313" s="235"/>
      <c r="Z313" s="235"/>
      <c r="AA313" s="235"/>
      <c r="AB313" s="235"/>
      <c r="AC313" s="235"/>
    </row>
    <row r="314" spans="1:63" s="447" customFormat="1" ht="27.75" customHeight="1">
      <c r="A314" s="488"/>
      <c r="B314" s="1265"/>
      <c r="C314" s="482"/>
      <c r="D314" s="516" t="s">
        <v>249</v>
      </c>
      <c r="E314" s="516" t="s">
        <v>249</v>
      </c>
      <c r="F314" s="516" t="s">
        <v>249</v>
      </c>
      <c r="G314" s="516" t="s">
        <v>249</v>
      </c>
      <c r="H314" s="1054"/>
      <c r="I314" s="1055"/>
      <c r="J314" s="1055"/>
      <c r="K314" s="1056"/>
      <c r="L314" s="1055"/>
      <c r="M314" s="1055"/>
      <c r="N314" s="976"/>
      <c r="O314" s="976"/>
      <c r="P314" s="976"/>
      <c r="Q314" s="976"/>
      <c r="R314" s="976"/>
      <c r="S314" s="976"/>
      <c r="T314" s="976"/>
      <c r="U314" s="976"/>
      <c r="V314" s="976"/>
      <c r="W314" s="976"/>
      <c r="X314" s="978"/>
      <c r="Y314" s="1049"/>
      <c r="Z314" s="1049"/>
      <c r="AA314" s="1049"/>
      <c r="AB314" s="1049"/>
      <c r="AC314" s="1049"/>
      <c r="AD314" s="979"/>
      <c r="AE314" s="979"/>
      <c r="AF314" s="979"/>
      <c r="AG314" s="979"/>
      <c r="AH314" s="979"/>
      <c r="AI314" s="979"/>
      <c r="AJ314" s="979"/>
      <c r="AK314" s="979"/>
      <c r="AL314" s="979"/>
      <c r="AM314" s="979"/>
      <c r="AN314" s="979"/>
      <c r="AO314" s="979"/>
      <c r="AP314" s="979"/>
      <c r="AQ314" s="979"/>
      <c r="AR314" s="979"/>
      <c r="AS314" s="979"/>
      <c r="AT314" s="979"/>
      <c r="AU314" s="979"/>
      <c r="AV314" s="979"/>
      <c r="AW314" s="979"/>
      <c r="AX314" s="979"/>
      <c r="AY314" s="979"/>
      <c r="AZ314" s="979"/>
      <c r="BA314" s="979"/>
      <c r="BB314" s="979"/>
      <c r="BC314" s="979"/>
      <c r="BD314" s="979"/>
      <c r="BE314" s="979"/>
      <c r="BF314" s="979"/>
      <c r="BG314" s="979"/>
      <c r="BH314" s="979"/>
      <c r="BI314" s="979"/>
      <c r="BJ314" s="979"/>
      <c r="BK314" s="979"/>
    </row>
    <row r="315" spans="1:63" ht="18.75" customHeight="1">
      <c r="A315" s="488"/>
      <c r="B315" s="1257"/>
      <c r="C315" s="1630" t="s">
        <v>250</v>
      </c>
      <c r="D315" s="1630"/>
      <c r="E315" s="1630"/>
      <c r="F315" s="1630"/>
      <c r="G315" s="1630"/>
      <c r="H315" s="1023"/>
      <c r="I315" s="1027"/>
      <c r="J315" s="1027"/>
      <c r="K315" s="1057"/>
      <c r="L315" s="1027"/>
      <c r="M315" s="1027"/>
      <c r="N315" s="307"/>
      <c r="O315" s="307"/>
      <c r="P315" s="307"/>
      <c r="Q315" s="307"/>
      <c r="R315" s="307"/>
      <c r="S315" s="307"/>
      <c r="T315" s="307"/>
      <c r="U315" s="307"/>
      <c r="V315" s="307"/>
      <c r="W315" s="307"/>
      <c r="X315" s="234"/>
      <c r="Y315" s="235"/>
      <c r="Z315" s="235"/>
      <c r="AA315" s="235"/>
      <c r="AB315" s="235"/>
      <c r="AC315" s="235"/>
    </row>
    <row r="316" spans="1:63" ht="18.75" customHeight="1">
      <c r="A316" s="488"/>
      <c r="B316" s="1257"/>
      <c r="C316" s="957" t="s">
        <v>234</v>
      </c>
      <c r="D316" s="1058">
        <v>25</v>
      </c>
      <c r="E316" s="1058">
        <v>37</v>
      </c>
      <c r="F316" s="1058">
        <v>17</v>
      </c>
      <c r="G316" s="1058">
        <v>24</v>
      </c>
      <c r="H316" s="1023"/>
      <c r="I316" s="1027"/>
      <c r="J316" s="1027"/>
      <c r="K316" s="1057"/>
      <c r="L316" s="1027"/>
      <c r="M316" s="1027"/>
      <c r="N316" s="307"/>
      <c r="O316" s="307"/>
      <c r="P316" s="307"/>
      <c r="Q316" s="307"/>
      <c r="R316" s="307"/>
      <c r="S316" s="307"/>
      <c r="T316" s="307"/>
      <c r="U316" s="307"/>
      <c r="V316" s="307"/>
      <c r="W316" s="307"/>
      <c r="X316" s="234"/>
      <c r="Y316" s="235"/>
      <c r="Z316" s="235"/>
      <c r="AA316" s="235"/>
      <c r="AB316" s="235"/>
      <c r="AC316" s="235"/>
    </row>
    <row r="317" spans="1:63" ht="18.75" customHeight="1">
      <c r="A317" s="488"/>
      <c r="B317" s="1257"/>
      <c r="C317" s="960" t="s">
        <v>233</v>
      </c>
      <c r="D317" s="580">
        <v>593</v>
      </c>
      <c r="E317" s="580">
        <v>739</v>
      </c>
      <c r="F317" s="580">
        <v>303</v>
      </c>
      <c r="G317" s="580">
        <v>570</v>
      </c>
      <c r="H317" s="1023"/>
      <c r="I317" s="1027"/>
      <c r="J317" s="1027"/>
      <c r="K317" s="1057"/>
      <c r="L317" s="1027"/>
      <c r="M317" s="1027"/>
      <c r="N317" s="307"/>
      <c r="O317" s="307"/>
      <c r="P317" s="307"/>
      <c r="Q317" s="307"/>
      <c r="R317" s="307"/>
      <c r="S317" s="307"/>
      <c r="T317" s="307"/>
      <c r="U317" s="307"/>
      <c r="V317" s="307"/>
      <c r="W317" s="307"/>
      <c r="X317" s="1027"/>
      <c r="Y317" s="1027"/>
      <c r="Z317" s="1027"/>
      <c r="AA317" s="1027"/>
      <c r="AB317" s="234"/>
      <c r="AC317" s="234"/>
    </row>
    <row r="318" spans="1:63" ht="18.75" customHeight="1">
      <c r="A318" s="488"/>
      <c r="B318" s="1257"/>
      <c r="C318" s="961" t="s">
        <v>232</v>
      </c>
      <c r="D318" s="1059">
        <v>319</v>
      </c>
      <c r="E318" s="1059">
        <v>505</v>
      </c>
      <c r="F318" s="1059">
        <v>396</v>
      </c>
      <c r="G318" s="1059">
        <v>782</v>
      </c>
      <c r="H318" s="1023"/>
      <c r="I318" s="1027"/>
      <c r="J318" s="1027"/>
      <c r="K318" s="1057"/>
      <c r="L318" s="1027"/>
      <c r="M318" s="1027"/>
      <c r="N318" s="307"/>
      <c r="O318" s="307"/>
      <c r="P318" s="307"/>
      <c r="Q318" s="307"/>
      <c r="R318" s="307"/>
      <c r="S318" s="307"/>
      <c r="T318" s="307"/>
      <c r="U318" s="307"/>
      <c r="V318" s="307"/>
      <c r="W318" s="307"/>
      <c r="X318" s="1060"/>
      <c r="Y318" s="1060"/>
      <c r="Z318" s="1060"/>
      <c r="AA318" s="1060"/>
      <c r="AB318" s="234"/>
      <c r="AC318" s="234"/>
    </row>
    <row r="319" spans="1:63" ht="18.75" customHeight="1">
      <c r="A319" s="488"/>
      <c r="B319" s="1257"/>
      <c r="C319" s="1061" t="s">
        <v>251</v>
      </c>
      <c r="D319" s="1709"/>
      <c r="E319" s="1709"/>
      <c r="F319" s="1709"/>
      <c r="G319" s="1709"/>
      <c r="H319" s="1023"/>
      <c r="I319" s="1027"/>
      <c r="J319" s="1027"/>
      <c r="K319" s="1057"/>
      <c r="L319" s="1027"/>
      <c r="M319" s="1027"/>
      <c r="N319" s="307"/>
      <c r="O319" s="307"/>
      <c r="P319" s="307"/>
      <c r="Q319" s="307"/>
      <c r="R319" s="307"/>
      <c r="S319" s="307"/>
      <c r="T319" s="307"/>
      <c r="U319" s="307"/>
      <c r="V319" s="307"/>
      <c r="W319" s="307"/>
      <c r="X319" s="1027"/>
      <c r="Y319" s="1027"/>
      <c r="Z319" s="1027"/>
      <c r="AA319" s="1027"/>
      <c r="AB319" s="234"/>
      <c r="AC319" s="234"/>
    </row>
    <row r="320" spans="1:63" ht="18.75" customHeight="1">
      <c r="A320" s="488"/>
      <c r="B320" s="1257"/>
      <c r="C320" s="957" t="s">
        <v>51</v>
      </c>
      <c r="D320" s="1058">
        <v>633</v>
      </c>
      <c r="E320" s="1058">
        <v>895</v>
      </c>
      <c r="F320" s="1058">
        <v>532</v>
      </c>
      <c r="G320" s="1058">
        <v>891</v>
      </c>
      <c r="H320" s="1023"/>
      <c r="I320" s="1027"/>
      <c r="J320" s="1027"/>
      <c r="K320" s="1057"/>
      <c r="L320" s="1027"/>
      <c r="M320" s="1027"/>
      <c r="N320" s="307"/>
      <c r="O320" s="307"/>
      <c r="P320" s="307"/>
      <c r="Q320" s="307"/>
      <c r="R320" s="307"/>
      <c r="S320" s="307"/>
      <c r="T320" s="307"/>
      <c r="U320" s="307"/>
      <c r="V320" s="307"/>
      <c r="W320" s="307"/>
      <c r="AB320" s="234"/>
      <c r="AC320" s="234"/>
    </row>
    <row r="321" spans="1:63" ht="18.75" customHeight="1">
      <c r="A321" s="488"/>
      <c r="B321" s="1257"/>
      <c r="C321" s="960" t="s">
        <v>52</v>
      </c>
      <c r="D321" s="580">
        <v>304</v>
      </c>
      <c r="E321" s="580">
        <v>386</v>
      </c>
      <c r="F321" s="580">
        <v>184</v>
      </c>
      <c r="G321" s="580">
        <v>485</v>
      </c>
      <c r="H321" s="1023"/>
      <c r="I321" s="1027"/>
      <c r="J321" s="1027"/>
      <c r="K321" s="1057"/>
      <c r="L321" s="1027"/>
      <c r="M321" s="1027"/>
      <c r="N321" s="307"/>
      <c r="O321" s="307"/>
      <c r="P321" s="307"/>
      <c r="Q321" s="307"/>
      <c r="R321" s="307"/>
      <c r="S321" s="307"/>
      <c r="T321" s="307"/>
      <c r="U321" s="307"/>
      <c r="V321" s="307"/>
      <c r="W321" s="307"/>
      <c r="AB321" s="234"/>
      <c r="AC321" s="234"/>
    </row>
    <row r="322" spans="1:63" ht="18.75" customHeight="1">
      <c r="A322" s="488"/>
      <c r="B322" s="1257"/>
      <c r="C322" s="1708" t="s">
        <v>252</v>
      </c>
      <c r="D322" s="1708"/>
      <c r="E322" s="1708"/>
      <c r="F322" s="1708"/>
      <c r="G322" s="1708"/>
      <c r="H322" s="1023"/>
      <c r="I322" s="1027"/>
      <c r="J322" s="1027"/>
      <c r="K322" s="1057"/>
      <c r="L322" s="1027"/>
      <c r="M322" s="1027"/>
      <c r="N322" s="307"/>
      <c r="O322" s="307"/>
      <c r="P322" s="307"/>
      <c r="Q322" s="307"/>
      <c r="R322" s="307"/>
      <c r="S322" s="307"/>
      <c r="T322" s="307"/>
      <c r="U322" s="307"/>
      <c r="V322" s="307"/>
      <c r="W322" s="307"/>
      <c r="AB322" s="234"/>
      <c r="AC322" s="234"/>
    </row>
    <row r="323" spans="1:63" ht="33.75" customHeight="1">
      <c r="A323" s="488"/>
      <c r="B323" s="1257"/>
      <c r="C323" s="1062" t="s">
        <v>253</v>
      </c>
      <c r="D323" s="1058" t="s">
        <v>61</v>
      </c>
      <c r="E323" s="1058" t="s">
        <v>61</v>
      </c>
      <c r="F323" s="1058">
        <v>1</v>
      </c>
      <c r="G323" s="1058">
        <v>3</v>
      </c>
      <c r="H323" s="1023"/>
      <c r="I323" s="1027"/>
      <c r="J323" s="1027"/>
      <c r="K323" s="1057"/>
      <c r="L323" s="1027"/>
      <c r="M323" s="1027"/>
      <c r="N323" s="307"/>
      <c r="O323" s="307"/>
      <c r="P323" s="307"/>
      <c r="Q323" s="307"/>
      <c r="R323" s="307"/>
      <c r="S323" s="307"/>
      <c r="T323" s="307"/>
      <c r="U323" s="307"/>
      <c r="V323" s="307"/>
      <c r="W323" s="307"/>
      <c r="X323" s="403"/>
      <c r="Y323" s="403"/>
      <c r="Z323" s="403"/>
      <c r="AA323" s="403"/>
      <c r="AB323" s="908"/>
      <c r="AC323" s="234"/>
    </row>
    <row r="324" spans="1:63" ht="19.5" customHeight="1">
      <c r="A324" s="488"/>
      <c r="B324" s="1257"/>
      <c r="C324" s="1062" t="s">
        <v>254</v>
      </c>
      <c r="D324" s="1058" t="s">
        <v>61</v>
      </c>
      <c r="E324" s="1058" t="s">
        <v>61</v>
      </c>
      <c r="F324" s="1058">
        <v>7</v>
      </c>
      <c r="G324" s="1058">
        <v>5</v>
      </c>
      <c r="H324" s="1023"/>
      <c r="I324" s="1027"/>
      <c r="J324" s="1027"/>
      <c r="K324" s="1057"/>
      <c r="L324" s="1027"/>
      <c r="M324" s="1027"/>
      <c r="N324" s="307"/>
      <c r="O324" s="307"/>
      <c r="P324" s="307"/>
      <c r="Q324" s="307"/>
      <c r="R324" s="307"/>
      <c r="S324" s="307"/>
      <c r="T324" s="307"/>
      <c r="U324" s="307"/>
      <c r="V324" s="307"/>
      <c r="W324" s="307"/>
      <c r="X324" s="281"/>
      <c r="Y324" s="281"/>
      <c r="Z324" s="234"/>
      <c r="AA324" s="235"/>
      <c r="AB324" s="235"/>
      <c r="AC324" s="235"/>
    </row>
    <row r="325" spans="1:63" ht="19.5" customHeight="1">
      <c r="A325" s="488"/>
      <c r="B325" s="1257"/>
      <c r="C325" s="967" t="s">
        <v>255</v>
      </c>
      <c r="D325" s="580" t="s">
        <v>61</v>
      </c>
      <c r="E325" s="580" t="s">
        <v>61</v>
      </c>
      <c r="F325" s="580">
        <v>19</v>
      </c>
      <c r="G325" s="580">
        <v>21</v>
      </c>
      <c r="H325" s="1023"/>
      <c r="I325" s="1027"/>
      <c r="J325" s="1027"/>
      <c r="K325" s="1057"/>
      <c r="L325" s="1027"/>
      <c r="M325" s="1027"/>
      <c r="N325" s="307"/>
      <c r="O325" s="307"/>
      <c r="P325" s="307"/>
      <c r="Q325" s="307"/>
      <c r="R325" s="307"/>
      <c r="S325" s="307"/>
      <c r="T325" s="307"/>
      <c r="U325" s="307"/>
      <c r="V325" s="307"/>
      <c r="W325" s="307"/>
      <c r="X325" s="281"/>
      <c r="Y325" s="234"/>
      <c r="Z325" s="234"/>
      <c r="AA325" s="235"/>
      <c r="AB325" s="235"/>
      <c r="AC325" s="235"/>
    </row>
    <row r="326" spans="1:63" ht="18.75" customHeight="1">
      <c r="A326" s="488"/>
      <c r="B326" s="1257"/>
      <c r="C326" s="1708" t="s">
        <v>256</v>
      </c>
      <c r="D326" s="1708"/>
      <c r="E326" s="1708"/>
      <c r="F326" s="1708"/>
      <c r="G326" s="1708"/>
      <c r="H326" s="1023"/>
      <c r="I326" s="1027"/>
      <c r="J326" s="1027"/>
      <c r="K326" s="1057"/>
      <c r="L326" s="1027"/>
      <c r="M326" s="1027"/>
      <c r="N326" s="307"/>
      <c r="O326" s="307"/>
      <c r="P326" s="307"/>
      <c r="Q326" s="307"/>
      <c r="R326" s="307"/>
      <c r="S326" s="307"/>
      <c r="T326" s="307"/>
      <c r="U326" s="307"/>
      <c r="V326" s="307"/>
      <c r="W326" s="307"/>
      <c r="X326" s="281"/>
      <c r="Y326" s="234"/>
      <c r="Z326" s="234"/>
      <c r="AA326" s="235"/>
      <c r="AB326" s="235"/>
      <c r="AC326" s="235"/>
    </row>
    <row r="327" spans="1:63" ht="18.75" customHeight="1">
      <c r="A327" s="488"/>
      <c r="B327" s="1257"/>
      <c r="C327" s="960" t="s">
        <v>93</v>
      </c>
      <c r="D327" s="580" t="s">
        <v>61</v>
      </c>
      <c r="E327" s="580" t="s">
        <v>61</v>
      </c>
      <c r="F327" s="580">
        <v>79</v>
      </c>
      <c r="G327" s="580">
        <v>130</v>
      </c>
      <c r="H327" s="1023"/>
      <c r="I327" s="1027"/>
      <c r="J327" s="1027"/>
      <c r="K327" s="1057"/>
      <c r="L327" s="1027"/>
      <c r="M327" s="1027"/>
      <c r="N327" s="307"/>
      <c r="O327" s="307"/>
      <c r="P327" s="307"/>
      <c r="Q327" s="307"/>
      <c r="R327" s="307"/>
      <c r="S327" s="307"/>
      <c r="T327" s="307"/>
      <c r="U327" s="307"/>
      <c r="V327" s="307"/>
      <c r="W327" s="307"/>
      <c r="X327" s="281"/>
      <c r="Y327" s="234"/>
      <c r="Z327" s="234"/>
      <c r="AA327" s="235"/>
      <c r="AB327" s="235"/>
      <c r="AC327" s="235"/>
    </row>
    <row r="328" spans="1:63" ht="18.75" customHeight="1">
      <c r="A328" s="488"/>
      <c r="B328" s="1257"/>
      <c r="C328" s="955" t="s">
        <v>92</v>
      </c>
      <c r="D328" s="578" t="s">
        <v>61</v>
      </c>
      <c r="E328" s="578" t="s">
        <v>61</v>
      </c>
      <c r="F328" s="578">
        <v>230</v>
      </c>
      <c r="G328" s="578">
        <v>561</v>
      </c>
      <c r="H328" s="1023"/>
      <c r="I328" s="1027"/>
      <c r="J328" s="1027"/>
      <c r="K328" s="1057"/>
      <c r="L328" s="1027"/>
      <c r="M328" s="1027"/>
      <c r="N328" s="307"/>
      <c r="O328" s="307"/>
      <c r="P328" s="307"/>
      <c r="Q328" s="307"/>
      <c r="R328" s="307"/>
      <c r="S328" s="307"/>
      <c r="T328" s="307"/>
      <c r="U328" s="307"/>
      <c r="V328" s="307"/>
      <c r="W328" s="307"/>
      <c r="X328" s="281"/>
      <c r="Y328" s="234"/>
      <c r="Z328" s="234"/>
      <c r="AA328" s="235"/>
      <c r="AB328" s="235"/>
      <c r="AC328" s="235"/>
    </row>
    <row r="329" spans="1:63" ht="18.75" customHeight="1">
      <c r="A329" s="488"/>
      <c r="B329" s="1257"/>
      <c r="C329" s="960" t="s">
        <v>55</v>
      </c>
      <c r="D329" s="580" t="s">
        <v>61</v>
      </c>
      <c r="E329" s="580" t="s">
        <v>61</v>
      </c>
      <c r="F329" s="580">
        <v>90</v>
      </c>
      <c r="G329" s="580">
        <v>29</v>
      </c>
      <c r="H329" s="1023"/>
      <c r="I329" s="1027"/>
      <c r="J329" s="1027"/>
      <c r="K329" s="1057"/>
      <c r="L329" s="1027"/>
      <c r="M329" s="1027"/>
      <c r="N329" s="307"/>
      <c r="O329" s="307"/>
      <c r="P329" s="307"/>
      <c r="Q329" s="307"/>
      <c r="R329" s="307"/>
      <c r="S329" s="307"/>
      <c r="T329" s="307"/>
      <c r="U329" s="307"/>
      <c r="V329" s="307"/>
      <c r="W329" s="307"/>
      <c r="X329" s="281"/>
      <c r="Y329" s="234"/>
      <c r="Z329" s="234"/>
      <c r="AA329" s="235"/>
      <c r="AB329" s="235"/>
      <c r="AC329" s="235"/>
    </row>
    <row r="330" spans="1:63" ht="18.75" customHeight="1">
      <c r="A330" s="488"/>
      <c r="B330" s="1257"/>
      <c r="C330" s="955" t="s">
        <v>91</v>
      </c>
      <c r="D330" s="578" t="s">
        <v>61</v>
      </c>
      <c r="E330" s="578" t="s">
        <v>61</v>
      </c>
      <c r="F330" s="578">
        <v>4</v>
      </c>
      <c r="G330" s="578">
        <v>4</v>
      </c>
      <c r="H330" s="1023"/>
      <c r="I330" s="1027"/>
      <c r="J330" s="1027"/>
      <c r="K330" s="1057"/>
      <c r="L330" s="1027"/>
      <c r="M330" s="1027"/>
      <c r="N330" s="307"/>
      <c r="O330" s="307"/>
      <c r="P330" s="307"/>
      <c r="Q330" s="307"/>
      <c r="R330" s="307"/>
      <c r="S330" s="307"/>
      <c r="T330" s="307"/>
      <c r="U330" s="307"/>
      <c r="V330" s="307"/>
      <c r="W330" s="307"/>
      <c r="X330" s="281"/>
      <c r="Y330" s="234"/>
      <c r="Z330" s="234"/>
      <c r="AA330" s="235"/>
      <c r="AB330" s="235"/>
      <c r="AC330" s="235"/>
    </row>
    <row r="331" spans="1:63" ht="18.75" customHeight="1">
      <c r="A331" s="488"/>
      <c r="B331" s="1257"/>
      <c r="C331" s="957" t="s">
        <v>117</v>
      </c>
      <c r="D331" s="1058" t="s">
        <v>61</v>
      </c>
      <c r="E331" s="1058" t="s">
        <v>61</v>
      </c>
      <c r="F331" s="1058">
        <v>308</v>
      </c>
      <c r="G331" s="1058">
        <v>639</v>
      </c>
      <c r="H331" s="1023"/>
      <c r="I331" s="1027"/>
      <c r="J331" s="1027"/>
      <c r="K331" s="1057"/>
      <c r="L331" s="1027"/>
      <c r="M331" s="1027"/>
      <c r="N331" s="307"/>
      <c r="O331" s="307"/>
      <c r="P331" s="307"/>
      <c r="Q331" s="307"/>
      <c r="R331" s="307"/>
      <c r="S331" s="307"/>
      <c r="T331" s="307"/>
      <c r="U331" s="307"/>
      <c r="V331" s="307"/>
      <c r="W331" s="307"/>
      <c r="X331" s="281"/>
      <c r="Y331" s="234"/>
      <c r="Z331" s="234"/>
      <c r="AA331" s="235"/>
      <c r="AB331" s="235"/>
      <c r="AC331" s="235"/>
    </row>
    <row r="332" spans="1:63" ht="21" customHeight="1">
      <c r="A332" s="488"/>
      <c r="B332" s="1257"/>
      <c r="C332" s="960" t="s">
        <v>89</v>
      </c>
      <c r="D332" s="580" t="s">
        <v>61</v>
      </c>
      <c r="E332" s="580" t="s">
        <v>61</v>
      </c>
      <c r="F332" s="580">
        <v>5</v>
      </c>
      <c r="G332" s="580">
        <v>13</v>
      </c>
      <c r="H332" s="1023"/>
      <c r="I332" s="1027"/>
      <c r="J332" s="1027"/>
      <c r="K332" s="1057"/>
      <c r="L332" s="1027"/>
      <c r="M332" s="1027"/>
      <c r="N332" s="307"/>
      <c r="O332" s="307"/>
      <c r="P332" s="307"/>
      <c r="Q332" s="307"/>
      <c r="R332" s="307"/>
      <c r="S332" s="307"/>
      <c r="T332" s="307"/>
      <c r="U332" s="307"/>
      <c r="V332" s="307"/>
      <c r="W332" s="307"/>
      <c r="X332" s="235"/>
      <c r="Y332" s="235"/>
      <c r="Z332" s="235"/>
      <c r="AA332" s="235"/>
      <c r="AB332" s="235"/>
      <c r="AC332" s="235"/>
    </row>
    <row r="333" spans="1:63" s="931" customFormat="1" ht="18.75" customHeight="1">
      <c r="A333" s="488"/>
      <c r="B333" s="1257"/>
      <c r="C333" s="1642" t="s">
        <v>114</v>
      </c>
      <c r="D333" s="1710"/>
      <c r="E333" s="1710"/>
      <c r="F333" s="1710"/>
      <c r="G333" s="1710"/>
      <c r="H333" s="1710"/>
      <c r="I333" s="1710"/>
      <c r="J333" s="1710"/>
      <c r="K333" s="307"/>
      <c r="L333" s="307"/>
      <c r="M333" s="307"/>
      <c r="N333" s="307"/>
      <c r="O333" s="307"/>
      <c r="P333" s="307"/>
      <c r="Q333" s="307"/>
      <c r="R333" s="307"/>
      <c r="S333" s="307"/>
      <c r="T333" s="307"/>
      <c r="X333" s="932"/>
      <c r="Y333" s="933"/>
      <c r="Z333" s="933"/>
      <c r="AA333" s="933"/>
      <c r="AB333" s="933"/>
      <c r="AC333" s="933"/>
      <c r="AD333" s="934"/>
      <c r="AE333" s="934"/>
      <c r="AF333" s="934"/>
      <c r="AG333" s="934"/>
      <c r="AH333" s="934"/>
      <c r="AI333" s="934"/>
      <c r="AJ333" s="934"/>
      <c r="AK333" s="934"/>
      <c r="AL333" s="934"/>
      <c r="AM333" s="934"/>
      <c r="AN333" s="934"/>
      <c r="AO333" s="934"/>
      <c r="AP333" s="934"/>
      <c r="AQ333" s="934"/>
      <c r="AR333" s="934"/>
      <c r="AS333" s="934"/>
      <c r="AT333" s="934"/>
      <c r="AU333" s="934"/>
      <c r="AV333" s="934"/>
      <c r="AW333" s="934"/>
      <c r="AX333" s="934"/>
      <c r="AY333" s="934"/>
      <c r="AZ333" s="934"/>
      <c r="BA333" s="934"/>
      <c r="BB333" s="934"/>
      <c r="BC333" s="934"/>
      <c r="BD333" s="934"/>
      <c r="BE333" s="934"/>
      <c r="BF333" s="934"/>
      <c r="BG333" s="934"/>
      <c r="BH333" s="934"/>
      <c r="BI333" s="934"/>
      <c r="BJ333" s="934"/>
      <c r="BK333" s="934"/>
    </row>
    <row r="334" spans="1:63" ht="22.5" customHeight="1">
      <c r="A334" s="488"/>
      <c r="B334" s="1257"/>
      <c r="C334" s="885"/>
      <c r="D334" s="1063"/>
      <c r="E334" s="1063"/>
      <c r="F334" s="1063"/>
      <c r="G334" s="1063"/>
      <c r="H334" s="1063"/>
      <c r="I334" s="1063"/>
      <c r="J334" s="1063"/>
      <c r="K334" s="307"/>
      <c r="L334" s="307"/>
      <c r="M334" s="307"/>
      <c r="N334" s="307"/>
      <c r="O334" s="307"/>
      <c r="P334" s="307"/>
      <c r="Q334" s="307"/>
      <c r="R334" s="307"/>
      <c r="S334" s="307"/>
      <c r="T334" s="307"/>
      <c r="U334" s="307"/>
      <c r="V334" s="307"/>
      <c r="W334" s="307"/>
      <c r="X334" s="234"/>
      <c r="Y334" s="235"/>
      <c r="Z334" s="235"/>
      <c r="AA334" s="235"/>
      <c r="AB334" s="235"/>
      <c r="AC334" s="235"/>
    </row>
    <row r="335" spans="1:63" s="291" customFormat="1" ht="34.5" customHeight="1">
      <c r="A335" s="497"/>
      <c r="B335" s="1256"/>
      <c r="C335" s="1636" t="s">
        <v>257</v>
      </c>
      <c r="D335" s="1636"/>
      <c r="E335" s="1636"/>
      <c r="F335" s="1636"/>
      <c r="G335" s="1636"/>
      <c r="H335" s="1707"/>
      <c r="I335" s="1707"/>
      <c r="J335" s="1707"/>
      <c r="K335" s="1707"/>
      <c r="L335" s="292"/>
      <c r="M335" s="292"/>
      <c r="N335" s="292"/>
      <c r="O335" s="292"/>
      <c r="P335" s="292"/>
      <c r="Q335" s="292"/>
      <c r="R335" s="292"/>
      <c r="S335" s="292"/>
      <c r="T335" s="292"/>
      <c r="U335" s="292"/>
      <c r="V335" s="292"/>
      <c r="W335" s="292"/>
      <c r="Y335" s="947"/>
      <c r="Z335" s="947"/>
      <c r="AA335" s="947"/>
      <c r="AB335" s="947"/>
      <c r="AC335" s="947"/>
    </row>
    <row r="336" spans="1:63" ht="27.75" customHeight="1">
      <c r="A336" s="488"/>
      <c r="B336" s="1257"/>
      <c r="C336" s="809" t="s">
        <v>258</v>
      </c>
      <c r="D336" s="1064"/>
      <c r="E336" s="1064"/>
      <c r="F336" s="1064"/>
      <c r="G336" s="1064"/>
      <c r="H336" s="332"/>
      <c r="I336" s="307"/>
      <c r="J336" s="307"/>
      <c r="K336" s="307"/>
      <c r="L336" s="307"/>
      <c r="M336" s="307"/>
      <c r="N336" s="307"/>
      <c r="O336" s="307"/>
      <c r="P336" s="307"/>
      <c r="Q336" s="307"/>
      <c r="R336" s="307"/>
      <c r="S336" s="307"/>
      <c r="T336" s="307"/>
      <c r="U336" s="307"/>
      <c r="V336" s="307"/>
      <c r="W336" s="307"/>
      <c r="X336" s="281"/>
      <c r="Y336" s="235"/>
      <c r="Z336" s="235"/>
      <c r="AA336" s="235"/>
      <c r="AB336" s="235"/>
      <c r="AC336" s="235"/>
    </row>
    <row r="337" spans="1:63" ht="45.75" customHeight="1">
      <c r="A337" s="488"/>
      <c r="B337" s="1257"/>
      <c r="C337" s="649"/>
      <c r="D337" s="648">
        <v>2021</v>
      </c>
      <c r="E337" s="648">
        <v>2022</v>
      </c>
      <c r="F337" s="648">
        <v>2023</v>
      </c>
      <c r="G337" s="648">
        <v>2024</v>
      </c>
      <c r="H337" s="332"/>
      <c r="I337" s="307"/>
      <c r="J337" s="307"/>
      <c r="K337" s="307"/>
      <c r="L337" s="307"/>
      <c r="M337" s="307"/>
      <c r="N337" s="307"/>
      <c r="O337" s="307"/>
      <c r="P337" s="307"/>
      <c r="Q337" s="307"/>
      <c r="R337" s="307"/>
      <c r="S337" s="307"/>
      <c r="T337" s="307"/>
      <c r="U337" s="307"/>
      <c r="V337" s="307"/>
      <c r="W337" s="307"/>
      <c r="X337" s="281"/>
      <c r="Y337" s="235"/>
      <c r="Z337" s="235"/>
      <c r="AA337" s="235"/>
      <c r="AB337" s="235"/>
      <c r="AC337" s="235"/>
    </row>
    <row r="338" spans="1:63" ht="18.75" customHeight="1">
      <c r="A338" s="488"/>
      <c r="B338" s="1257"/>
      <c r="C338" s="955" t="s">
        <v>259</v>
      </c>
      <c r="D338" s="956">
        <v>0.11</v>
      </c>
      <c r="E338" s="956">
        <v>0.11</v>
      </c>
      <c r="F338" s="956">
        <v>0.12</v>
      </c>
      <c r="G338" s="956">
        <v>0.13600000000000001</v>
      </c>
      <c r="H338" s="1027"/>
      <c r="I338" s="1027"/>
      <c r="J338" s="307"/>
      <c r="K338" s="307"/>
      <c r="L338" s="307"/>
      <c r="M338" s="307"/>
      <c r="N338" s="307"/>
      <c r="O338" s="307"/>
      <c r="P338" s="307"/>
      <c r="Q338" s="307"/>
      <c r="R338" s="307"/>
      <c r="S338" s="307"/>
      <c r="T338" s="307"/>
      <c r="U338" s="307"/>
      <c r="V338" s="307"/>
      <c r="W338" s="307"/>
      <c r="X338" s="281"/>
      <c r="Y338" s="235"/>
      <c r="Z338" s="235"/>
      <c r="AA338" s="235"/>
      <c r="AB338" s="235"/>
      <c r="AC338" s="235"/>
      <c r="AD338" s="236"/>
      <c r="AE338" s="236"/>
      <c r="AF338" s="236"/>
      <c r="AG338" s="236"/>
      <c r="AH338" s="236"/>
      <c r="AI338" s="236"/>
      <c r="AJ338" s="236"/>
      <c r="AK338" s="236"/>
      <c r="AL338" s="236"/>
      <c r="AM338" s="236"/>
      <c r="AN338" s="236"/>
      <c r="AO338" s="236"/>
      <c r="AP338" s="236"/>
      <c r="AQ338" s="236"/>
      <c r="AR338" s="236"/>
      <c r="AS338" s="236"/>
      <c r="AT338" s="236"/>
      <c r="AU338" s="236"/>
      <c r="AV338" s="236"/>
      <c r="AW338" s="236"/>
      <c r="AX338" s="236"/>
      <c r="AY338" s="236"/>
      <c r="AZ338" s="236"/>
      <c r="BA338" s="236"/>
      <c r="BB338" s="236"/>
      <c r="BC338" s="236"/>
      <c r="BD338" s="236"/>
      <c r="BE338" s="236"/>
      <c r="BF338" s="236"/>
      <c r="BG338" s="236"/>
      <c r="BH338" s="236"/>
      <c r="BI338" s="236"/>
      <c r="BJ338" s="236"/>
      <c r="BK338" s="236"/>
    </row>
    <row r="339" spans="1:63" ht="18.75" customHeight="1">
      <c r="A339" s="488"/>
      <c r="B339" s="1257"/>
      <c r="C339" s="967" t="s">
        <v>260</v>
      </c>
      <c r="D339" s="958">
        <v>0.04</v>
      </c>
      <c r="E339" s="958">
        <v>0.04</v>
      </c>
      <c r="F339" s="958">
        <v>0.05</v>
      </c>
      <c r="G339" s="958">
        <v>5.7000000000000002E-2</v>
      </c>
      <c r="H339" s="1027"/>
      <c r="I339" s="1027"/>
      <c r="J339" s="307"/>
      <c r="K339" s="307"/>
      <c r="L339" s="307"/>
      <c r="M339" s="307"/>
      <c r="N339" s="307"/>
      <c r="O339" s="307"/>
      <c r="P339" s="307"/>
      <c r="Q339" s="307"/>
      <c r="R339" s="307"/>
      <c r="S339" s="307"/>
      <c r="T339" s="307"/>
      <c r="U339" s="307"/>
      <c r="V339" s="307"/>
      <c r="W339" s="307"/>
      <c r="X339" s="281"/>
      <c r="Y339" s="235"/>
      <c r="Z339" s="235"/>
      <c r="AA339" s="235"/>
      <c r="AB339" s="235"/>
      <c r="AC339" s="235"/>
      <c r="AD339" s="236"/>
      <c r="AE339" s="236"/>
      <c r="AF339" s="236"/>
      <c r="AG339" s="236"/>
      <c r="AH339" s="236"/>
      <c r="AI339" s="236"/>
      <c r="AJ339" s="236"/>
      <c r="AK339" s="236"/>
      <c r="AL339" s="236"/>
      <c r="AM339" s="236"/>
      <c r="AN339" s="236"/>
      <c r="AO339" s="236"/>
      <c r="AP339" s="236"/>
      <c r="AQ339" s="236"/>
      <c r="AR339" s="236"/>
      <c r="AS339" s="236"/>
      <c r="AT339" s="236"/>
      <c r="AU339" s="236"/>
      <c r="AV339" s="236"/>
      <c r="AW339" s="236"/>
      <c r="AX339" s="236"/>
      <c r="AY339" s="236"/>
      <c r="AZ339" s="236"/>
      <c r="BA339" s="236"/>
      <c r="BB339" s="236"/>
      <c r="BC339" s="236"/>
      <c r="BD339" s="236"/>
      <c r="BE339" s="236"/>
      <c r="BF339" s="236"/>
      <c r="BG339" s="236"/>
      <c r="BH339" s="236"/>
      <c r="BI339" s="236"/>
      <c r="BJ339" s="236"/>
      <c r="BK339" s="236"/>
    </row>
    <row r="340" spans="1:63" ht="18.75" customHeight="1">
      <c r="A340" s="488"/>
      <c r="B340" s="1257"/>
      <c r="C340" s="1065" t="s">
        <v>261</v>
      </c>
      <c r="D340" s="1066">
        <v>1</v>
      </c>
      <c r="E340" s="1066">
        <v>1</v>
      </c>
      <c r="F340" s="1066">
        <v>1</v>
      </c>
      <c r="G340" s="1066">
        <v>1</v>
      </c>
      <c r="H340" s="1027"/>
      <c r="I340" s="1027"/>
      <c r="J340" s="307"/>
      <c r="K340" s="307"/>
      <c r="L340" s="307"/>
      <c r="M340" s="307"/>
      <c r="N340" s="307"/>
      <c r="O340" s="307"/>
      <c r="P340" s="307"/>
      <c r="Q340" s="307"/>
      <c r="R340" s="307"/>
      <c r="S340" s="307"/>
      <c r="T340" s="307"/>
      <c r="U340" s="307"/>
      <c r="V340" s="307"/>
      <c r="W340" s="307"/>
      <c r="X340" s="234"/>
      <c r="Y340" s="235"/>
      <c r="Z340" s="235"/>
      <c r="AA340" s="235"/>
      <c r="AB340" s="235"/>
      <c r="AC340" s="235"/>
    </row>
    <row r="341" spans="1:63" ht="22.5" customHeight="1">
      <c r="A341" s="488"/>
      <c r="B341" s="1257"/>
      <c r="C341" s="1067"/>
      <c r="D341" s="1067"/>
      <c r="E341" s="1067"/>
      <c r="F341" s="1067"/>
      <c r="G341" s="1067"/>
      <c r="H341" s="307"/>
      <c r="I341" s="307"/>
      <c r="J341" s="307"/>
      <c r="K341" s="307"/>
      <c r="L341" s="307"/>
      <c r="M341" s="307"/>
      <c r="N341" s="307"/>
      <c r="O341" s="307"/>
      <c r="P341" s="307"/>
      <c r="Q341" s="307"/>
      <c r="R341" s="307"/>
      <c r="S341" s="307"/>
      <c r="T341" s="307"/>
      <c r="U341" s="307"/>
      <c r="V341" s="307"/>
      <c r="W341" s="307"/>
      <c r="X341" s="234"/>
      <c r="Y341" s="235"/>
      <c r="Z341" s="235"/>
      <c r="AA341" s="235"/>
      <c r="AB341" s="235"/>
      <c r="AC341" s="235"/>
    </row>
    <row r="342" spans="1:63" s="291" customFormat="1" ht="34.5" customHeight="1">
      <c r="A342" s="497"/>
      <c r="B342" s="1256"/>
      <c r="C342" s="1617" t="s">
        <v>262</v>
      </c>
      <c r="D342" s="1660"/>
      <c r="E342" s="1660"/>
      <c r="F342" s="1660"/>
      <c r="G342" s="1660"/>
      <c r="H342" s="1660"/>
      <c r="I342" s="1092"/>
      <c r="K342" s="292"/>
      <c r="L342" s="292"/>
      <c r="M342" s="292"/>
      <c r="N342" s="292"/>
      <c r="O342" s="292"/>
      <c r="P342" s="292"/>
      <c r="Q342" s="292"/>
      <c r="R342" s="292"/>
      <c r="S342" s="292"/>
      <c r="T342" s="292"/>
      <c r="U342" s="292"/>
      <c r="V342" s="292"/>
      <c r="W342" s="292"/>
      <c r="Y342" s="947"/>
      <c r="Z342" s="947"/>
      <c r="AA342" s="947"/>
      <c r="AB342" s="947"/>
      <c r="AC342" s="947"/>
    </row>
    <row r="343" spans="1:63" ht="51" customHeight="1">
      <c r="A343" s="488"/>
      <c r="B343" s="1257"/>
      <c r="C343" s="1705" t="s">
        <v>263</v>
      </c>
      <c r="D343" s="1706"/>
      <c r="E343" s="1706"/>
      <c r="F343" s="1706"/>
      <c r="G343" s="1706"/>
      <c r="H343" s="1706"/>
      <c r="I343" s="307"/>
      <c r="J343" s="1069"/>
      <c r="K343" s="307"/>
      <c r="L343" s="307"/>
      <c r="M343" s="307"/>
      <c r="N343" s="307"/>
      <c r="O343" s="307"/>
      <c r="P343" s="307"/>
      <c r="Q343" s="307"/>
      <c r="R343" s="307"/>
      <c r="S343" s="307"/>
      <c r="T343" s="307"/>
      <c r="U343" s="307"/>
      <c r="V343" s="307"/>
      <c r="W343" s="307"/>
      <c r="X343" s="234"/>
      <c r="Y343" s="235"/>
      <c r="Z343" s="235"/>
      <c r="AA343" s="235"/>
      <c r="AB343" s="235"/>
      <c r="AC343" s="235"/>
    </row>
    <row r="344" spans="1:63" ht="15" customHeight="1">
      <c r="A344" s="488"/>
      <c r="B344" s="1257"/>
      <c r="C344" s="366"/>
      <c r="D344" s="366"/>
      <c r="E344" s="366"/>
      <c r="F344" s="366"/>
      <c r="G344" s="366"/>
      <c r="H344" s="1068"/>
      <c r="I344" s="307"/>
      <c r="J344" s="1069"/>
      <c r="K344" s="307"/>
      <c r="L344" s="307"/>
      <c r="M344" s="307"/>
      <c r="N344" s="307"/>
      <c r="O344" s="307"/>
      <c r="P344" s="307"/>
      <c r="Q344" s="307"/>
      <c r="R344" s="307"/>
      <c r="S344" s="307"/>
      <c r="T344" s="307"/>
      <c r="U344" s="307"/>
      <c r="V344" s="307"/>
      <c r="W344" s="307"/>
      <c r="X344" s="234"/>
      <c r="Y344" s="235"/>
      <c r="Z344" s="235"/>
      <c r="AA344" s="235"/>
      <c r="AB344" s="235"/>
      <c r="AC344" s="235"/>
    </row>
    <row r="345" spans="1:63" ht="36.75" customHeight="1">
      <c r="A345" s="488"/>
      <c r="B345" s="1257"/>
      <c r="C345" s="1699" t="s">
        <v>264</v>
      </c>
      <c r="D345" s="1700"/>
      <c r="E345" s="1700"/>
      <c r="F345" s="1700"/>
      <c r="G345" s="1701"/>
      <c r="H345" s="281"/>
      <c r="I345" s="307"/>
      <c r="J345" s="234"/>
      <c r="K345" s="307"/>
      <c r="L345" s="307"/>
      <c r="M345" s="307"/>
      <c r="N345" s="307"/>
      <c r="O345" s="307"/>
      <c r="P345" s="307"/>
      <c r="Q345" s="307"/>
      <c r="R345" s="307"/>
      <c r="S345" s="307"/>
      <c r="T345" s="307"/>
      <c r="U345" s="307"/>
      <c r="V345" s="307"/>
      <c r="W345" s="307"/>
      <c r="X345" s="234"/>
      <c r="Y345" s="235"/>
      <c r="Z345" s="235"/>
      <c r="AA345" s="235"/>
      <c r="AB345" s="235"/>
      <c r="AC345" s="235"/>
    </row>
    <row r="346" spans="1:63" ht="28.5" customHeight="1">
      <c r="A346" s="488"/>
      <c r="B346" s="1257"/>
      <c r="C346" s="1070" t="s">
        <v>50</v>
      </c>
      <c r="D346" s="1071">
        <v>2021</v>
      </c>
      <c r="E346" s="1071">
        <v>2022</v>
      </c>
      <c r="F346" s="1071">
        <v>2023</v>
      </c>
      <c r="G346" s="1071">
        <v>2024</v>
      </c>
      <c r="H346" s="281"/>
      <c r="I346" s="307"/>
      <c r="J346" s="234"/>
      <c r="K346" s="307"/>
      <c r="L346" s="307"/>
      <c r="M346" s="307"/>
      <c r="N346" s="307"/>
      <c r="O346" s="307"/>
      <c r="P346" s="307"/>
      <c r="Q346" s="307"/>
      <c r="R346" s="307"/>
      <c r="S346" s="307"/>
      <c r="T346" s="307"/>
      <c r="U346" s="307"/>
      <c r="V346" s="307"/>
      <c r="W346" s="307"/>
      <c r="X346" s="234"/>
      <c r="Y346" s="235"/>
      <c r="Z346" s="235"/>
      <c r="AA346" s="235"/>
      <c r="AB346" s="235"/>
      <c r="AC346" s="235"/>
    </row>
    <row r="347" spans="1:63" ht="18.75" customHeight="1">
      <c r="A347" s="488"/>
      <c r="B347" s="1257"/>
      <c r="C347" s="472" t="s">
        <v>265</v>
      </c>
      <c r="D347" s="832">
        <v>0.96</v>
      </c>
      <c r="E347" s="832">
        <v>0.96</v>
      </c>
      <c r="F347" s="832">
        <v>0.96</v>
      </c>
      <c r="G347" s="833">
        <v>0.92</v>
      </c>
      <c r="H347" s="281"/>
      <c r="I347" s="307"/>
      <c r="J347" s="234"/>
      <c r="K347" s="307"/>
      <c r="L347" s="307"/>
      <c r="M347" s="307"/>
      <c r="N347" s="307"/>
      <c r="O347" s="307"/>
      <c r="P347" s="307"/>
      <c r="Q347" s="307"/>
      <c r="R347" s="307"/>
      <c r="S347" s="307"/>
      <c r="T347" s="307"/>
      <c r="U347" s="307"/>
      <c r="V347" s="307"/>
      <c r="W347" s="307"/>
      <c r="X347" s="234"/>
      <c r="Y347" s="235"/>
      <c r="Z347" s="235"/>
      <c r="AA347" s="235"/>
      <c r="AB347" s="235"/>
      <c r="AC347" s="235"/>
    </row>
    <row r="348" spans="1:63" ht="18.75" customHeight="1">
      <c r="A348" s="488"/>
      <c r="B348" s="1257"/>
      <c r="C348" s="256" t="s">
        <v>266</v>
      </c>
      <c r="D348" s="767">
        <v>1</v>
      </c>
      <c r="E348" s="767">
        <v>1</v>
      </c>
      <c r="F348" s="767">
        <v>1</v>
      </c>
      <c r="G348" s="598" t="s">
        <v>130</v>
      </c>
      <c r="H348" s="281"/>
      <c r="I348" s="234"/>
      <c r="J348" s="234"/>
      <c r="K348" s="307"/>
      <c r="L348" s="307"/>
      <c r="M348" s="307"/>
      <c r="N348" s="307"/>
      <c r="O348" s="307"/>
      <c r="P348" s="307"/>
      <c r="Q348" s="307"/>
      <c r="R348" s="307"/>
      <c r="S348" s="307"/>
      <c r="T348" s="307"/>
      <c r="U348" s="307"/>
      <c r="V348" s="307"/>
      <c r="W348" s="307"/>
      <c r="X348" s="234"/>
      <c r="Y348" s="235"/>
      <c r="Z348" s="235"/>
      <c r="AA348" s="235"/>
      <c r="AB348" s="235"/>
      <c r="AC348" s="235"/>
    </row>
    <row r="349" spans="1:63" ht="18.75" customHeight="1">
      <c r="A349" s="488"/>
      <c r="B349" s="1257"/>
      <c r="C349" s="1323" t="s">
        <v>53</v>
      </c>
      <c r="D349" s="1324">
        <v>0.96</v>
      </c>
      <c r="E349" s="1324">
        <v>0.96</v>
      </c>
      <c r="F349" s="1324">
        <v>0.96</v>
      </c>
      <c r="G349" s="1325">
        <v>0.92</v>
      </c>
      <c r="H349" s="281"/>
      <c r="I349" s="234"/>
      <c r="J349" s="234"/>
      <c r="K349" s="307"/>
      <c r="L349" s="307"/>
      <c r="M349" s="307"/>
      <c r="N349" s="307"/>
      <c r="O349" s="307"/>
      <c r="P349" s="307"/>
      <c r="Q349" s="307"/>
      <c r="R349" s="307"/>
      <c r="S349" s="307"/>
      <c r="T349" s="307"/>
      <c r="U349" s="307"/>
      <c r="V349" s="307"/>
      <c r="W349" s="307"/>
      <c r="X349" s="234"/>
      <c r="Y349" s="235"/>
      <c r="Z349" s="235"/>
      <c r="AA349" s="235"/>
      <c r="AB349" s="235"/>
      <c r="AC349" s="235"/>
    </row>
    <row r="350" spans="1:63" ht="41.25" customHeight="1">
      <c r="A350" s="488"/>
      <c r="B350" s="1257"/>
      <c r="C350" s="1666" t="s">
        <v>267</v>
      </c>
      <c r="D350" s="1667"/>
      <c r="E350" s="1667"/>
      <c r="F350" s="1667"/>
      <c r="G350" s="1667"/>
      <c r="H350" s="1072"/>
      <c r="I350" s="1072"/>
      <c r="J350" s="234"/>
      <c r="K350" s="307"/>
      <c r="L350" s="307"/>
      <c r="M350" s="307"/>
      <c r="N350" s="307"/>
      <c r="O350" s="307"/>
      <c r="P350" s="307"/>
      <c r="Q350" s="307"/>
      <c r="R350" s="307"/>
      <c r="S350" s="307"/>
      <c r="T350" s="307"/>
      <c r="U350" s="307"/>
      <c r="V350" s="307"/>
      <c r="W350" s="307"/>
      <c r="X350" s="234"/>
      <c r="Y350" s="235"/>
      <c r="Z350" s="235"/>
      <c r="AA350" s="235"/>
      <c r="AB350" s="235"/>
      <c r="AC350" s="235"/>
    </row>
    <row r="351" spans="1:63" ht="22.5" customHeight="1">
      <c r="A351" s="488"/>
      <c r="B351" s="1257"/>
      <c r="C351" s="1631"/>
      <c r="D351" s="1631"/>
      <c r="E351" s="1631"/>
      <c r="F351" s="1631"/>
      <c r="G351" s="1631"/>
      <c r="H351" s="1631"/>
      <c r="I351" s="1631"/>
      <c r="J351" s="234"/>
      <c r="K351" s="307"/>
      <c r="L351" s="307"/>
      <c r="M351" s="307"/>
      <c r="N351" s="307"/>
      <c r="O351" s="307"/>
      <c r="P351" s="307"/>
      <c r="Q351" s="307"/>
      <c r="R351" s="307"/>
      <c r="S351" s="307"/>
      <c r="T351" s="307"/>
      <c r="U351" s="307"/>
      <c r="V351" s="307"/>
      <c r="W351" s="307"/>
      <c r="X351" s="234"/>
      <c r="Y351" s="235"/>
      <c r="Z351" s="235"/>
      <c r="AA351" s="235"/>
      <c r="AB351" s="235"/>
      <c r="AC351" s="235"/>
    </row>
    <row r="352" spans="1:63" s="291" customFormat="1" ht="34.5" customHeight="1">
      <c r="A352" s="497"/>
      <c r="B352" s="1256"/>
      <c r="C352" s="1711" t="s">
        <v>268</v>
      </c>
      <c r="D352" s="1712"/>
      <c r="E352" s="1712"/>
      <c r="F352" s="1712"/>
      <c r="G352" s="1713"/>
      <c r="H352" s="292"/>
      <c r="I352" s="292"/>
      <c r="J352" s="292"/>
      <c r="K352" s="292"/>
      <c r="L352" s="292"/>
      <c r="M352" s="292"/>
      <c r="N352" s="292"/>
      <c r="O352" s="292"/>
      <c r="P352" s="292"/>
      <c r="Q352" s="292"/>
      <c r="R352" s="292"/>
      <c r="S352" s="292"/>
      <c r="T352" s="292"/>
      <c r="U352" s="292"/>
      <c r="V352" s="292"/>
      <c r="W352" s="292"/>
      <c r="Y352" s="947"/>
      <c r="Z352" s="947"/>
      <c r="AA352" s="947"/>
      <c r="AB352" s="947"/>
      <c r="AC352" s="947"/>
    </row>
    <row r="353" spans="1:42" ht="31.5" customHeight="1">
      <c r="A353" s="488"/>
      <c r="B353" s="1257"/>
      <c r="C353" s="1728" t="s">
        <v>269</v>
      </c>
      <c r="D353" s="1729"/>
      <c r="E353" s="1729"/>
      <c r="F353" s="1729"/>
      <c r="G353" s="1729"/>
      <c r="H353" s="1729"/>
      <c r="I353" s="1729"/>
      <c r="J353" s="1730"/>
      <c r="K353" s="307"/>
      <c r="L353" s="307"/>
      <c r="M353" s="307"/>
      <c r="N353" s="307"/>
      <c r="O353" s="307"/>
      <c r="P353" s="307"/>
      <c r="Q353" s="307"/>
      <c r="R353" s="307"/>
      <c r="S353" s="307"/>
      <c r="T353" s="307"/>
      <c r="U353" s="307"/>
      <c r="V353" s="307"/>
      <c r="W353" s="307"/>
      <c r="X353" s="234"/>
      <c r="Y353" s="235"/>
      <c r="Z353" s="235"/>
      <c r="AA353" s="235"/>
      <c r="AB353" s="235"/>
      <c r="AC353" s="235"/>
    </row>
    <row r="354" spans="1:42" ht="22.5" customHeight="1">
      <c r="A354" s="488"/>
      <c r="B354" s="1255"/>
      <c r="C354" s="1073"/>
      <c r="D354" s="1074"/>
      <c r="E354" s="1074"/>
      <c r="F354" s="1074"/>
      <c r="G354" s="1074"/>
      <c r="H354" s="1074"/>
      <c r="I354" s="1074"/>
      <c r="J354" s="1074"/>
      <c r="K354" s="1075"/>
      <c r="L354" s="1075"/>
      <c r="M354" s="1075"/>
      <c r="N354" s="1075"/>
      <c r="O354" s="1075"/>
      <c r="P354" s="1075"/>
      <c r="Q354" s="1075"/>
      <c r="R354" s="1075"/>
      <c r="S354" s="1075"/>
      <c r="T354" s="1075"/>
      <c r="U354" s="1075"/>
      <c r="V354" s="1075"/>
      <c r="W354" s="1075"/>
      <c r="X354" s="1075"/>
      <c r="Y354" s="1075"/>
      <c r="Z354" s="1075"/>
      <c r="AA354" s="1075"/>
      <c r="AB354" s="1075"/>
      <c r="AC354" s="1075"/>
      <c r="AD354" s="1075"/>
      <c r="AE354" s="1075"/>
      <c r="AF354" s="1075"/>
      <c r="AG354" s="1075"/>
      <c r="AH354" s="1075"/>
      <c r="AI354" s="1075"/>
      <c r="AJ354" s="1075"/>
      <c r="AK354" s="1075"/>
      <c r="AL354" s="1075"/>
      <c r="AM354" s="1075"/>
      <c r="AN354" s="1076"/>
      <c r="AO354" s="1077" t="s">
        <v>50</v>
      </c>
      <c r="AP354" s="308"/>
    </row>
    <row r="355" spans="1:42" s="291" customFormat="1" ht="34.5" customHeight="1">
      <c r="A355" s="497"/>
      <c r="B355" s="1260"/>
      <c r="C355" s="1714" t="s">
        <v>270</v>
      </c>
      <c r="D355" s="1618"/>
      <c r="E355" s="1618"/>
      <c r="F355" s="1618"/>
      <c r="G355" s="1618"/>
      <c r="H355" s="1618"/>
      <c r="I355" s="1618"/>
      <c r="J355" s="1618"/>
      <c r="K355" s="1619"/>
      <c r="L355" s="1075"/>
      <c r="M355" s="1075"/>
      <c r="N355" s="1075"/>
      <c r="O355" s="1075"/>
      <c r="P355" s="1075"/>
      <c r="Q355" s="1075"/>
      <c r="R355" s="1075"/>
      <c r="S355" s="1075"/>
      <c r="T355" s="1075"/>
      <c r="U355" s="1075"/>
      <c r="V355" s="1075"/>
      <c r="W355" s="1075"/>
      <c r="X355" s="1075"/>
      <c r="Y355" s="1075"/>
      <c r="Z355" s="1075"/>
      <c r="AA355" s="1075"/>
      <c r="AB355" s="1075"/>
      <c r="AC355" s="1075"/>
      <c r="AD355" s="1075"/>
      <c r="AE355" s="1075"/>
      <c r="AF355" s="1075"/>
      <c r="AG355" s="1075"/>
      <c r="AH355" s="1075"/>
      <c r="AI355" s="1075"/>
      <c r="AJ355" s="1075"/>
      <c r="AK355" s="1075"/>
      <c r="AL355" s="1075"/>
      <c r="AM355" s="1075"/>
      <c r="AN355" s="338"/>
      <c r="AO355" s="339"/>
      <c r="AP355" s="294"/>
    </row>
    <row r="356" spans="1:42" ht="42" customHeight="1">
      <c r="A356" s="488"/>
      <c r="B356" s="1255"/>
      <c r="C356" s="1715" t="s">
        <v>271</v>
      </c>
      <c r="D356" s="1716"/>
      <c r="E356" s="1716"/>
      <c r="F356" s="1716"/>
      <c r="G356" s="1716"/>
      <c r="H356" s="1716"/>
      <c r="I356" s="1716"/>
      <c r="J356" s="1717"/>
      <c r="K356" s="307"/>
      <c r="L356" s="1075"/>
      <c r="M356" s="1075"/>
      <c r="N356" s="1075"/>
      <c r="O356" s="1075"/>
      <c r="P356" s="1075"/>
      <c r="Q356" s="1075"/>
      <c r="R356" s="1075"/>
      <c r="S356" s="1075"/>
      <c r="T356" s="1075"/>
      <c r="U356" s="1075"/>
      <c r="V356" s="1075"/>
      <c r="W356" s="1075"/>
      <c r="X356" s="1075"/>
      <c r="Y356" s="1075"/>
      <c r="Z356" s="1075"/>
      <c r="AA356" s="1075"/>
      <c r="AB356" s="1075"/>
      <c r="AC356" s="1075"/>
      <c r="AD356" s="1075"/>
      <c r="AE356" s="1075"/>
      <c r="AF356" s="1075"/>
      <c r="AG356" s="1075"/>
      <c r="AH356" s="1075"/>
      <c r="AI356" s="1075"/>
      <c r="AJ356" s="1075"/>
      <c r="AK356" s="1075"/>
      <c r="AL356" s="1075"/>
      <c r="AM356" s="1075"/>
      <c r="AN356" s="1076"/>
      <c r="AO356" s="1077"/>
      <c r="AP356" s="308"/>
    </row>
    <row r="357" spans="1:42" ht="18.75" customHeight="1">
      <c r="A357" s="488"/>
      <c r="B357" s="1255"/>
      <c r="C357" s="1078" t="s">
        <v>50</v>
      </c>
      <c r="D357" s="505" t="s">
        <v>272</v>
      </c>
      <c r="E357" s="505">
        <v>2021</v>
      </c>
      <c r="F357" s="505">
        <v>2022</v>
      </c>
      <c r="G357" s="505">
        <v>2023</v>
      </c>
      <c r="H357" s="505">
        <v>2024</v>
      </c>
      <c r="I357" s="455"/>
      <c r="J357" s="455"/>
      <c r="K357" s="455"/>
      <c r="L357" s="1075"/>
      <c r="M357" s="1075"/>
      <c r="N357" s="1075"/>
      <c r="O357" s="1075"/>
      <c r="P357" s="1075"/>
      <c r="Q357" s="1075"/>
      <c r="R357" s="1075"/>
      <c r="S357" s="1075"/>
      <c r="T357" s="1075"/>
      <c r="U357" s="1075"/>
      <c r="V357" s="1075"/>
      <c r="W357" s="1075"/>
      <c r="X357" s="1075"/>
      <c r="Y357" s="1075"/>
      <c r="Z357" s="1075"/>
      <c r="AA357" s="1075"/>
      <c r="AB357" s="1075"/>
      <c r="AC357" s="1075"/>
      <c r="AD357" s="1075"/>
      <c r="AE357" s="1075"/>
      <c r="AF357" s="1075"/>
      <c r="AG357" s="1075"/>
      <c r="AH357" s="1075"/>
      <c r="AI357" s="1075"/>
      <c r="AJ357" s="1075"/>
      <c r="AK357" s="1075"/>
      <c r="AL357" s="1075"/>
      <c r="AM357" s="1075"/>
      <c r="AN357" s="1076"/>
      <c r="AO357" s="1077"/>
      <c r="AP357" s="308"/>
    </row>
    <row r="358" spans="1:42" ht="34.5" customHeight="1">
      <c r="A358" s="488"/>
      <c r="B358" s="1255"/>
      <c r="C358" s="268" t="s">
        <v>273</v>
      </c>
      <c r="D358" s="1031" t="s">
        <v>244</v>
      </c>
      <c r="E358" s="1079">
        <v>8423180000</v>
      </c>
      <c r="F358" s="1079">
        <v>8824627000</v>
      </c>
      <c r="G358" s="1079">
        <v>7348067000</v>
      </c>
      <c r="H358" s="1079">
        <v>8173649000</v>
      </c>
      <c r="I358" s="455"/>
      <c r="J358" s="455"/>
      <c r="K358" s="455"/>
      <c r="L358" s="1075"/>
      <c r="M358" s="1075"/>
      <c r="N358" s="1075"/>
      <c r="O358" s="1075"/>
      <c r="P358" s="1075"/>
      <c r="Q358" s="1075"/>
      <c r="R358" s="1075"/>
      <c r="S358" s="1075"/>
      <c r="T358" s="1075"/>
      <c r="U358" s="1075"/>
      <c r="V358" s="1075"/>
      <c r="W358" s="1075"/>
      <c r="X358" s="1075"/>
      <c r="Y358" s="1075"/>
      <c r="Z358" s="1075"/>
      <c r="AA358" s="1075"/>
      <c r="AB358" s="1075"/>
      <c r="AC358" s="1075"/>
      <c r="AD358" s="1075"/>
      <c r="AE358" s="1075"/>
      <c r="AF358" s="1075"/>
      <c r="AG358" s="1075"/>
      <c r="AH358" s="1075"/>
      <c r="AI358" s="1075"/>
      <c r="AJ358" s="1075"/>
      <c r="AK358" s="1075"/>
      <c r="AL358" s="1075"/>
      <c r="AM358" s="1075"/>
      <c r="AN358" s="1076"/>
      <c r="AO358" s="1077"/>
      <c r="AP358" s="308"/>
    </row>
    <row r="359" spans="1:42" ht="34.5" customHeight="1">
      <c r="A359" s="488"/>
      <c r="B359" s="1258"/>
      <c r="C359" s="268" t="s">
        <v>274</v>
      </c>
      <c r="D359" s="1033" t="s">
        <v>244</v>
      </c>
      <c r="E359" s="1080">
        <v>7179768000</v>
      </c>
      <c r="F359" s="1080">
        <v>7629775000</v>
      </c>
      <c r="G359" s="1080">
        <v>7708890000</v>
      </c>
      <c r="H359" s="1079">
        <v>7784708000</v>
      </c>
      <c r="I359" s="455"/>
      <c r="J359" s="455"/>
      <c r="K359" s="455"/>
      <c r="L359" s="1081" t="s">
        <v>50</v>
      </c>
      <c r="M359" s="1081" t="s">
        <v>50</v>
      </c>
      <c r="N359" s="1081" t="s">
        <v>50</v>
      </c>
      <c r="O359" s="1081" t="s">
        <v>50</v>
      </c>
      <c r="P359" s="1081" t="s">
        <v>50</v>
      </c>
      <c r="Q359" s="1081" t="s">
        <v>50</v>
      </c>
      <c r="R359" s="1081" t="s">
        <v>50</v>
      </c>
      <c r="S359" s="1081" t="s">
        <v>50</v>
      </c>
      <c r="T359" s="1081" t="s">
        <v>50</v>
      </c>
      <c r="U359" s="1081" t="s">
        <v>50</v>
      </c>
      <c r="V359" s="1081" t="s">
        <v>50</v>
      </c>
      <c r="W359" s="1081" t="s">
        <v>50</v>
      </c>
      <c r="X359" s="1082" t="s">
        <v>50</v>
      </c>
      <c r="Y359" s="234"/>
      <c r="Z359" s="234"/>
      <c r="AA359" s="234"/>
      <c r="AB359" s="234"/>
      <c r="AC359" s="234"/>
    </row>
    <row r="360" spans="1:42" ht="34.5" customHeight="1">
      <c r="A360" s="488"/>
      <c r="B360" s="1266"/>
      <c r="C360" s="268" t="s">
        <v>275</v>
      </c>
      <c r="D360" s="1031" t="s">
        <v>244</v>
      </c>
      <c r="E360" s="1079">
        <v>768952000</v>
      </c>
      <c r="F360" s="1079">
        <v>933561000</v>
      </c>
      <c r="G360" s="1079">
        <v>981797000</v>
      </c>
      <c r="H360" s="1079">
        <v>1053380000</v>
      </c>
      <c r="I360" s="455"/>
      <c r="J360" s="455"/>
      <c r="K360" s="455"/>
      <c r="L360" s="1083" t="s">
        <v>50</v>
      </c>
      <c r="M360" s="1083" t="s">
        <v>50</v>
      </c>
      <c r="N360" s="1083" t="s">
        <v>50</v>
      </c>
      <c r="O360" s="1083" t="s">
        <v>50</v>
      </c>
      <c r="P360" s="1083" t="s">
        <v>50</v>
      </c>
      <c r="Q360" s="1084" t="s">
        <v>50</v>
      </c>
      <c r="R360" s="1084" t="s">
        <v>50</v>
      </c>
      <c r="S360" s="1084" t="s">
        <v>50</v>
      </c>
      <c r="T360" s="1084" t="s">
        <v>50</v>
      </c>
      <c r="U360" s="1084" t="s">
        <v>50</v>
      </c>
      <c r="V360" s="1084" t="s">
        <v>50</v>
      </c>
      <c r="W360" s="1084" t="s">
        <v>50</v>
      </c>
      <c r="X360" s="1083" t="s">
        <v>50</v>
      </c>
      <c r="Y360" s="234"/>
      <c r="Z360" s="234"/>
      <c r="AA360" s="234"/>
      <c r="AB360" s="234"/>
      <c r="AC360" s="234"/>
    </row>
    <row r="361" spans="1:42" ht="34.5" customHeight="1">
      <c r="A361" s="488"/>
      <c r="B361" s="1266"/>
      <c r="C361" s="268" t="s">
        <v>276</v>
      </c>
      <c r="D361" s="1033" t="s">
        <v>154</v>
      </c>
      <c r="E361" s="1327">
        <v>2.617</v>
      </c>
      <c r="F361" s="1327">
        <v>2.2799999999999998</v>
      </c>
      <c r="G361" s="1327">
        <v>0.63200000000000001</v>
      </c>
      <c r="H361" s="1327">
        <v>1.369</v>
      </c>
      <c r="I361" s="455"/>
      <c r="J361" s="455"/>
      <c r="K361" s="455"/>
      <c r="L361" s="1083" t="s">
        <v>50</v>
      </c>
      <c r="M361" s="1083" t="s">
        <v>50</v>
      </c>
      <c r="N361" s="1083" t="s">
        <v>50</v>
      </c>
      <c r="O361" s="1083" t="s">
        <v>50</v>
      </c>
      <c r="P361" s="1083" t="s">
        <v>50</v>
      </c>
      <c r="Q361" s="1084" t="s">
        <v>50</v>
      </c>
      <c r="R361" s="1084" t="s">
        <v>50</v>
      </c>
      <c r="S361" s="1084" t="s">
        <v>50</v>
      </c>
      <c r="T361" s="1084" t="s">
        <v>50</v>
      </c>
      <c r="U361" s="1084" t="s">
        <v>50</v>
      </c>
      <c r="V361" s="1084" t="s">
        <v>50</v>
      </c>
      <c r="W361" s="1084" t="s">
        <v>50</v>
      </c>
      <c r="X361" s="1083" t="s">
        <v>50</v>
      </c>
      <c r="Y361" s="234"/>
      <c r="Z361" s="234"/>
      <c r="AA361" s="234"/>
      <c r="AB361" s="234"/>
      <c r="AC361" s="234"/>
    </row>
    <row r="362" spans="1:42" ht="34.5" customHeight="1">
      <c r="A362" s="488"/>
      <c r="B362" s="1266"/>
      <c r="C362" s="290" t="s">
        <v>277</v>
      </c>
      <c r="D362" s="1085" t="s">
        <v>154</v>
      </c>
      <c r="E362" s="1328">
        <v>5811</v>
      </c>
      <c r="F362" s="1328">
        <v>6639</v>
      </c>
      <c r="G362" s="1328">
        <v>6834</v>
      </c>
      <c r="H362" s="1328">
        <v>7262</v>
      </c>
      <c r="I362" s="455"/>
      <c r="J362" s="455"/>
      <c r="K362" s="455"/>
      <c r="L362" s="1083" t="s">
        <v>50</v>
      </c>
      <c r="M362" s="1083" t="s">
        <v>50</v>
      </c>
      <c r="N362" s="1083" t="s">
        <v>50</v>
      </c>
      <c r="O362" s="1083" t="s">
        <v>50</v>
      </c>
      <c r="P362" s="1083" t="s">
        <v>50</v>
      </c>
      <c r="Q362" s="1084" t="s">
        <v>50</v>
      </c>
      <c r="R362" s="1084" t="s">
        <v>50</v>
      </c>
      <c r="S362" s="1084" t="s">
        <v>50</v>
      </c>
      <c r="T362" s="1084" t="s">
        <v>50</v>
      </c>
      <c r="U362" s="1084" t="s">
        <v>50</v>
      </c>
      <c r="V362" s="1084" t="s">
        <v>50</v>
      </c>
      <c r="W362" s="1084" t="s">
        <v>50</v>
      </c>
      <c r="X362" s="1083" t="s">
        <v>50</v>
      </c>
      <c r="Y362" s="234"/>
      <c r="Z362" s="234"/>
      <c r="AA362" s="234"/>
      <c r="AB362" s="234"/>
      <c r="AC362" s="234"/>
    </row>
    <row r="363" spans="1:42" ht="22.5" customHeight="1">
      <c r="A363" s="488"/>
      <c r="B363" s="1267"/>
      <c r="C363" s="1084" t="s">
        <v>50</v>
      </c>
      <c r="D363" s="1084" t="s">
        <v>50</v>
      </c>
      <c r="E363" s="1084" t="s">
        <v>50</v>
      </c>
      <c r="F363" s="1084" t="s">
        <v>50</v>
      </c>
      <c r="G363" s="1084" t="s">
        <v>50</v>
      </c>
      <c r="H363" s="1084" t="s">
        <v>50</v>
      </c>
      <c r="I363" s="1084" t="s">
        <v>50</v>
      </c>
      <c r="J363" s="1084" t="s">
        <v>50</v>
      </c>
      <c r="K363" s="1084" t="s">
        <v>50</v>
      </c>
      <c r="L363" s="1084" t="s">
        <v>50</v>
      </c>
      <c r="M363" s="1084" t="s">
        <v>50</v>
      </c>
      <c r="N363" s="1084" t="s">
        <v>50</v>
      </c>
      <c r="O363" s="1084" t="s">
        <v>50</v>
      </c>
      <c r="P363" s="1084" t="s">
        <v>50</v>
      </c>
      <c r="Q363" s="1084" t="s">
        <v>50</v>
      </c>
      <c r="R363" s="1084" t="s">
        <v>50</v>
      </c>
      <c r="S363" s="1084" t="s">
        <v>50</v>
      </c>
      <c r="T363" s="1084" t="s">
        <v>50</v>
      </c>
      <c r="U363" s="1084" t="s">
        <v>50</v>
      </c>
      <c r="V363" s="1084" t="s">
        <v>50</v>
      </c>
      <c r="W363" s="1084" t="s">
        <v>50</v>
      </c>
      <c r="X363" s="1083" t="s">
        <v>50</v>
      </c>
      <c r="Y363" s="234"/>
      <c r="Z363" s="234"/>
      <c r="AA363" s="234"/>
      <c r="AB363" s="234"/>
      <c r="AC363" s="234"/>
    </row>
    <row r="364" spans="1:42" s="291" customFormat="1" ht="34.5" customHeight="1">
      <c r="A364" s="497"/>
      <c r="B364" s="1268"/>
      <c r="C364" s="1617" t="s">
        <v>278</v>
      </c>
      <c r="D364" s="1618"/>
      <c r="E364" s="1618"/>
      <c r="F364" s="1618"/>
      <c r="G364" s="1618"/>
      <c r="H364" s="1618"/>
      <c r="I364" s="1618"/>
      <c r="J364" s="1618"/>
      <c r="K364" s="1619"/>
      <c r="L364" s="1095" t="s">
        <v>50</v>
      </c>
      <c r="M364" s="1095" t="s">
        <v>50</v>
      </c>
      <c r="N364" s="1095" t="s">
        <v>50</v>
      </c>
      <c r="O364" s="1095" t="s">
        <v>50</v>
      </c>
      <c r="P364" s="1095" t="s">
        <v>50</v>
      </c>
      <c r="Q364" s="1095" t="s">
        <v>50</v>
      </c>
      <c r="R364" s="1095" t="s">
        <v>50</v>
      </c>
      <c r="S364" s="1095" t="s">
        <v>50</v>
      </c>
      <c r="T364" s="1095" t="s">
        <v>50</v>
      </c>
      <c r="U364" s="1095" t="s">
        <v>50</v>
      </c>
      <c r="V364" s="1095" t="s">
        <v>50</v>
      </c>
      <c r="W364" s="1095" t="s">
        <v>50</v>
      </c>
      <c r="X364" s="1096" t="s">
        <v>50</v>
      </c>
    </row>
    <row r="365" spans="1:42" s="291" customFormat="1" ht="139.5" customHeight="1">
      <c r="A365" s="497"/>
      <c r="B365" s="1268"/>
      <c r="C365" s="1615" t="s">
        <v>279</v>
      </c>
      <c r="D365" s="1616"/>
      <c r="E365" s="1616"/>
      <c r="F365" s="1616"/>
      <c r="G365" s="1616"/>
      <c r="H365" s="1616"/>
      <c r="I365" s="1580" t="s">
        <v>50</v>
      </c>
      <c r="J365" s="1581" t="s">
        <v>50</v>
      </c>
      <c r="K365" s="1582"/>
      <c r="L365" s="1095"/>
      <c r="M365" s="1095"/>
      <c r="N365" s="1095"/>
      <c r="O365" s="1095"/>
      <c r="P365" s="1095"/>
      <c r="Q365" s="1095"/>
      <c r="R365" s="1095"/>
      <c r="S365" s="1095"/>
      <c r="T365" s="1095"/>
      <c r="U365" s="1095"/>
      <c r="V365" s="1095"/>
      <c r="W365" s="1095"/>
      <c r="X365" s="1096"/>
    </row>
    <row r="366" spans="1:42" s="291" customFormat="1" ht="34.5" customHeight="1">
      <c r="A366" s="497"/>
      <c r="B366" s="1268"/>
      <c r="C366" s="1617"/>
      <c r="D366" s="1618"/>
      <c r="E366" s="1618"/>
      <c r="F366" s="1618"/>
      <c r="G366" s="1618"/>
      <c r="H366" s="1618"/>
      <c r="I366" s="1618"/>
      <c r="J366" s="1618"/>
      <c r="K366" s="1619"/>
      <c r="L366" s="1095"/>
      <c r="M366" s="1095"/>
      <c r="N366" s="1095"/>
      <c r="O366" s="1095"/>
      <c r="P366" s="1095"/>
      <c r="Q366" s="1095"/>
      <c r="R366" s="1095"/>
      <c r="S366" s="1095"/>
      <c r="T366" s="1095"/>
      <c r="U366" s="1095"/>
      <c r="V366" s="1095"/>
      <c r="W366" s="1095"/>
      <c r="X366" s="1096"/>
    </row>
    <row r="367" spans="1:42" ht="139.5" hidden="1" customHeight="1">
      <c r="A367" s="488"/>
      <c r="B367" s="1267"/>
      <c r="C367" s="233"/>
      <c r="D367" s="233"/>
      <c r="E367" s="233"/>
      <c r="F367" s="233"/>
      <c r="G367" s="233"/>
      <c r="H367" s="233"/>
      <c r="I367" s="233"/>
      <c r="J367" s="233"/>
      <c r="K367" s="1084" t="s">
        <v>50</v>
      </c>
      <c r="L367" s="1084" t="s">
        <v>50</v>
      </c>
      <c r="M367" s="1084" t="s">
        <v>50</v>
      </c>
      <c r="N367" s="1084" t="s">
        <v>50</v>
      </c>
      <c r="O367" s="1084" t="s">
        <v>50</v>
      </c>
      <c r="P367" s="1084" t="s">
        <v>50</v>
      </c>
      <c r="Q367" s="1084" t="s">
        <v>50</v>
      </c>
      <c r="R367" s="1084" t="s">
        <v>50</v>
      </c>
      <c r="S367" s="1084" t="s">
        <v>50</v>
      </c>
      <c r="T367" s="1084" t="s">
        <v>50</v>
      </c>
      <c r="U367" s="1084" t="s">
        <v>50</v>
      </c>
      <c r="V367" s="1084" t="s">
        <v>50</v>
      </c>
      <c r="W367" s="1084" t="s">
        <v>50</v>
      </c>
      <c r="X367" s="1083" t="s">
        <v>50</v>
      </c>
      <c r="Y367" s="234"/>
      <c r="Z367" s="234"/>
      <c r="AA367" s="234"/>
      <c r="AB367" s="234"/>
      <c r="AC367" s="234"/>
    </row>
    <row r="368" spans="1:42" hidden="1">
      <c r="A368" s="1086" t="s">
        <v>50</v>
      </c>
      <c r="B368" s="1267"/>
      <c r="C368" s="1084" t="s">
        <v>50</v>
      </c>
      <c r="D368" s="1084" t="s">
        <v>50</v>
      </c>
      <c r="E368" s="1084" t="s">
        <v>50</v>
      </c>
      <c r="F368" s="1696"/>
      <c r="G368" s="1697"/>
      <c r="H368" s="1698"/>
      <c r="I368" s="1084" t="s">
        <v>50</v>
      </c>
      <c r="J368" s="1084" t="s">
        <v>50</v>
      </c>
      <c r="K368" s="1084" t="s">
        <v>50</v>
      </c>
      <c r="L368" s="1084" t="s">
        <v>50</v>
      </c>
      <c r="M368" s="1084" t="s">
        <v>50</v>
      </c>
      <c r="N368" s="1084" t="s">
        <v>50</v>
      </c>
      <c r="O368" s="1084" t="s">
        <v>50</v>
      </c>
      <c r="P368" s="1084" t="s">
        <v>50</v>
      </c>
      <c r="Q368" s="1084" t="s">
        <v>50</v>
      </c>
      <c r="R368" s="1084" t="s">
        <v>50</v>
      </c>
      <c r="S368" s="1084" t="s">
        <v>50</v>
      </c>
      <c r="T368" s="1084" t="s">
        <v>50</v>
      </c>
      <c r="U368" s="1084" t="s">
        <v>50</v>
      </c>
      <c r="V368" s="1084" t="s">
        <v>50</v>
      </c>
      <c r="W368" s="1084" t="s">
        <v>50</v>
      </c>
      <c r="X368" s="1083" t="s">
        <v>50</v>
      </c>
      <c r="Y368" s="234"/>
      <c r="Z368" s="234"/>
      <c r="AA368" s="234"/>
      <c r="AB368" s="234"/>
      <c r="AC368" s="234"/>
    </row>
    <row r="369" spans="1:29" hidden="1">
      <c r="A369" s="1086" t="s">
        <v>50</v>
      </c>
      <c r="B369" s="1267"/>
      <c r="C369" s="1084" t="s">
        <v>50</v>
      </c>
      <c r="D369" s="1084" t="s">
        <v>50</v>
      </c>
      <c r="E369" s="1084" t="s">
        <v>50</v>
      </c>
      <c r="F369" s="1084" t="s">
        <v>50</v>
      </c>
      <c r="G369" s="1084" t="s">
        <v>50</v>
      </c>
      <c r="H369" s="1084" t="s">
        <v>50</v>
      </c>
      <c r="I369" s="1084" t="s">
        <v>50</v>
      </c>
      <c r="J369" s="1084" t="s">
        <v>50</v>
      </c>
      <c r="K369" s="1084" t="s">
        <v>50</v>
      </c>
      <c r="L369" s="1084" t="s">
        <v>50</v>
      </c>
      <c r="M369" s="1084" t="s">
        <v>50</v>
      </c>
      <c r="N369" s="1084" t="s">
        <v>50</v>
      </c>
      <c r="O369" s="1084" t="s">
        <v>50</v>
      </c>
      <c r="P369" s="1084" t="s">
        <v>50</v>
      </c>
      <c r="Q369" s="1084" t="s">
        <v>50</v>
      </c>
      <c r="R369" s="1084" t="s">
        <v>50</v>
      </c>
      <c r="S369" s="1084" t="s">
        <v>50</v>
      </c>
      <c r="T369" s="1084" t="s">
        <v>50</v>
      </c>
      <c r="U369" s="1084" t="s">
        <v>50</v>
      </c>
      <c r="V369" s="1084" t="s">
        <v>50</v>
      </c>
      <c r="W369" s="1084" t="s">
        <v>50</v>
      </c>
      <c r="X369" s="1083" t="s">
        <v>50</v>
      </c>
      <c r="Y369" s="234"/>
      <c r="Z369" s="234"/>
      <c r="AA369" s="234"/>
      <c r="AB369" s="234"/>
      <c r="AC369" s="234"/>
    </row>
    <row r="370" spans="1:29" hidden="1">
      <c r="A370" s="1086" t="s">
        <v>50</v>
      </c>
      <c r="B370" s="1267"/>
      <c r="C370" s="1084" t="s">
        <v>50</v>
      </c>
      <c r="D370" s="1084" t="s">
        <v>50</v>
      </c>
      <c r="E370" s="1084" t="s">
        <v>50</v>
      </c>
      <c r="F370" s="1084" t="s">
        <v>50</v>
      </c>
      <c r="G370" s="1084" t="s">
        <v>50</v>
      </c>
      <c r="H370" s="1084" t="s">
        <v>50</v>
      </c>
      <c r="I370" s="1084" t="s">
        <v>50</v>
      </c>
      <c r="J370" s="1084" t="s">
        <v>50</v>
      </c>
      <c r="K370" s="1084" t="s">
        <v>50</v>
      </c>
      <c r="L370" s="1084" t="s">
        <v>50</v>
      </c>
      <c r="M370" s="1084" t="s">
        <v>50</v>
      </c>
      <c r="N370" s="1084" t="s">
        <v>50</v>
      </c>
      <c r="O370" s="1084" t="s">
        <v>50</v>
      </c>
      <c r="P370" s="1084" t="s">
        <v>50</v>
      </c>
      <c r="Q370" s="1084" t="s">
        <v>50</v>
      </c>
      <c r="R370" s="1084" t="s">
        <v>50</v>
      </c>
      <c r="S370" s="1084" t="s">
        <v>50</v>
      </c>
      <c r="T370" s="1084" t="s">
        <v>50</v>
      </c>
      <c r="U370" s="1084" t="s">
        <v>50</v>
      </c>
      <c r="V370" s="1084" t="s">
        <v>50</v>
      </c>
      <c r="W370" s="1084" t="s">
        <v>50</v>
      </c>
      <c r="X370" s="1083" t="s">
        <v>50</v>
      </c>
      <c r="Y370" s="234"/>
      <c r="Z370" s="234"/>
      <c r="AA370" s="234"/>
      <c r="AB370" s="234"/>
      <c r="AC370" s="234"/>
    </row>
    <row r="371" spans="1:29" hidden="1">
      <c r="A371" s="1087"/>
      <c r="B371" s="1267"/>
      <c r="C371" s="1088"/>
      <c r="D371" s="1084" t="s">
        <v>50</v>
      </c>
      <c r="E371" s="1084" t="s">
        <v>50</v>
      </c>
      <c r="F371" s="1084" t="s">
        <v>50</v>
      </c>
      <c r="G371" s="1084" t="s">
        <v>50</v>
      </c>
      <c r="H371" s="1084" t="s">
        <v>50</v>
      </c>
      <c r="I371" s="1084" t="s">
        <v>50</v>
      </c>
      <c r="J371" s="1084" t="s">
        <v>50</v>
      </c>
      <c r="K371" s="1084" t="s">
        <v>50</v>
      </c>
      <c r="L371" s="1084" t="s">
        <v>50</v>
      </c>
      <c r="M371" s="1084" t="s">
        <v>50</v>
      </c>
      <c r="N371" s="1084" t="s">
        <v>50</v>
      </c>
      <c r="O371" s="1084" t="s">
        <v>50</v>
      </c>
      <c r="P371" s="1084" t="s">
        <v>50</v>
      </c>
      <c r="Q371" s="1084" t="s">
        <v>50</v>
      </c>
      <c r="R371" s="1084" t="s">
        <v>50</v>
      </c>
      <c r="S371" s="1084" t="s">
        <v>50</v>
      </c>
      <c r="T371" s="1084" t="s">
        <v>50</v>
      </c>
      <c r="U371" s="1084" t="s">
        <v>50</v>
      </c>
      <c r="V371" s="1084" t="s">
        <v>50</v>
      </c>
      <c r="W371" s="1084" t="s">
        <v>50</v>
      </c>
      <c r="X371" s="1083" t="s">
        <v>50</v>
      </c>
    </row>
    <row r="372" spans="1:29" hidden="1">
      <c r="A372" s="1089" t="s">
        <v>50</v>
      </c>
      <c r="B372" s="1267"/>
      <c r="C372" s="1084" t="s">
        <v>50</v>
      </c>
      <c r="D372" s="1084" t="s">
        <v>50</v>
      </c>
      <c r="E372" s="1084" t="s">
        <v>50</v>
      </c>
      <c r="F372" s="1084" t="s">
        <v>50</v>
      </c>
      <c r="G372" s="1084" t="s">
        <v>50</v>
      </c>
      <c r="H372" s="1084" t="s">
        <v>50</v>
      </c>
      <c r="I372" s="1084" t="s">
        <v>50</v>
      </c>
      <c r="J372" s="1084" t="s">
        <v>50</v>
      </c>
      <c r="K372" s="1084" t="s">
        <v>50</v>
      </c>
      <c r="L372" s="1084" t="s">
        <v>50</v>
      </c>
      <c r="M372" s="1084" t="s">
        <v>50</v>
      </c>
      <c r="N372" s="1084" t="s">
        <v>50</v>
      </c>
      <c r="O372" s="1084" t="s">
        <v>50</v>
      </c>
      <c r="P372" s="1084" t="s">
        <v>50</v>
      </c>
      <c r="Q372" s="1084" t="s">
        <v>50</v>
      </c>
      <c r="R372" s="1084" t="s">
        <v>50</v>
      </c>
      <c r="S372" s="1084" t="s">
        <v>50</v>
      </c>
      <c r="T372" s="1084" t="s">
        <v>50</v>
      </c>
      <c r="U372" s="1084" t="s">
        <v>50</v>
      </c>
      <c r="V372" s="1084" t="s">
        <v>50</v>
      </c>
      <c r="W372" s="1084" t="s">
        <v>50</v>
      </c>
      <c r="X372" s="1083" t="s">
        <v>50</v>
      </c>
    </row>
    <row r="373" spans="1:29" hidden="1">
      <c r="A373" s="1090" t="s">
        <v>50</v>
      </c>
      <c r="B373" s="1267"/>
      <c r="C373" s="1084" t="s">
        <v>50</v>
      </c>
      <c r="D373" s="1084" t="s">
        <v>50</v>
      </c>
      <c r="E373" s="1084" t="s">
        <v>50</v>
      </c>
      <c r="F373" s="1084" t="s">
        <v>50</v>
      </c>
      <c r="G373" s="1084" t="s">
        <v>50</v>
      </c>
      <c r="H373" s="1084" t="s">
        <v>50</v>
      </c>
      <c r="I373" s="1084" t="s">
        <v>50</v>
      </c>
      <c r="J373" s="1084" t="s">
        <v>50</v>
      </c>
      <c r="K373" s="1084" t="s">
        <v>50</v>
      </c>
      <c r="L373" s="1084" t="s">
        <v>50</v>
      </c>
      <c r="M373" s="1084" t="s">
        <v>50</v>
      </c>
      <c r="N373" s="1084" t="s">
        <v>50</v>
      </c>
      <c r="O373" s="1084" t="s">
        <v>50</v>
      </c>
      <c r="P373" s="1084" t="s">
        <v>50</v>
      </c>
      <c r="Q373" s="1084" t="s">
        <v>50</v>
      </c>
      <c r="R373" s="1084" t="s">
        <v>50</v>
      </c>
      <c r="S373" s="1084" t="s">
        <v>50</v>
      </c>
      <c r="T373" s="1084" t="s">
        <v>50</v>
      </c>
      <c r="U373" s="1084" t="s">
        <v>50</v>
      </c>
      <c r="V373" s="1084" t="s">
        <v>50</v>
      </c>
      <c r="W373" s="1084" t="s">
        <v>50</v>
      </c>
      <c r="X373" s="1083" t="s">
        <v>50</v>
      </c>
    </row>
  </sheetData>
  <sheetProtection algorithmName="SHA-512" hashValue="rLw3TNIaH9MymWCMx1WMrbgC04N6F26BZ9Beq2zeDdrSmEViZMCqcqByYhFSwAM2ChV0MJQHeBcmlgz1dV9ZKQ==" saltValue="hPA7oY1vzSP2memyqBkAZw==" spinCount="100000" sheet="1" objects="1" scenarios="1" formatRows="0"/>
  <mergeCells count="151">
    <mergeCell ref="F205:G205"/>
    <mergeCell ref="C355:K355"/>
    <mergeCell ref="C356:J356"/>
    <mergeCell ref="J205:K205"/>
    <mergeCell ref="C272:G272"/>
    <mergeCell ref="D215:G215"/>
    <mergeCell ref="D213:G213"/>
    <mergeCell ref="H213:K213"/>
    <mergeCell ref="H214:K214"/>
    <mergeCell ref="D212:G212"/>
    <mergeCell ref="H212:K212"/>
    <mergeCell ref="C287:K287"/>
    <mergeCell ref="J290:K290"/>
    <mergeCell ref="C211:K211"/>
    <mergeCell ref="D214:G214"/>
    <mergeCell ref="C353:J353"/>
    <mergeCell ref="C350:G350"/>
    <mergeCell ref="D268:G268"/>
    <mergeCell ref="D269:G269"/>
    <mergeCell ref="D231:G231"/>
    <mergeCell ref="D232:G232"/>
    <mergeCell ref="D233:G233"/>
    <mergeCell ref="C234:C235"/>
    <mergeCell ref="D234:G235"/>
    <mergeCell ref="F368:H368"/>
    <mergeCell ref="C345:G345"/>
    <mergeCell ref="C201:K201"/>
    <mergeCell ref="C239:G239"/>
    <mergeCell ref="C225:K225"/>
    <mergeCell ref="C223:F223"/>
    <mergeCell ref="D299:E299"/>
    <mergeCell ref="H299:I299"/>
    <mergeCell ref="J299:K299"/>
    <mergeCell ref="C306:K306"/>
    <mergeCell ref="C343:H343"/>
    <mergeCell ref="C335:K335"/>
    <mergeCell ref="C326:G326"/>
    <mergeCell ref="D319:G319"/>
    <mergeCell ref="C307:K307"/>
    <mergeCell ref="H202:I202"/>
    <mergeCell ref="C364:K364"/>
    <mergeCell ref="C333:J333"/>
    <mergeCell ref="H290:I290"/>
    <mergeCell ref="H282:I282"/>
    <mergeCell ref="C322:G322"/>
    <mergeCell ref="C352:G352"/>
    <mergeCell ref="D308:H308"/>
    <mergeCell ref="F299:G299"/>
    <mergeCell ref="C60:J60"/>
    <mergeCell ref="C191:C195"/>
    <mergeCell ref="C196:J196"/>
    <mergeCell ref="G157:I157"/>
    <mergeCell ref="C280:J280"/>
    <mergeCell ref="D282:E282"/>
    <mergeCell ref="H215:K215"/>
    <mergeCell ref="C216:K216"/>
    <mergeCell ref="J202:K202"/>
    <mergeCell ref="C236:G236"/>
    <mergeCell ref="C238:K238"/>
    <mergeCell ref="C199:J199"/>
    <mergeCell ref="C207:L207"/>
    <mergeCell ref="C218:K218"/>
    <mergeCell ref="C210:K210"/>
    <mergeCell ref="C198:K198"/>
    <mergeCell ref="C219:F219"/>
    <mergeCell ref="I176:J176"/>
    <mergeCell ref="C173:K173"/>
    <mergeCell ref="K176:L176"/>
    <mergeCell ref="E176:F176"/>
    <mergeCell ref="G176:H176"/>
    <mergeCell ref="C154:J154"/>
    <mergeCell ref="C174:J174"/>
    <mergeCell ref="D149:D150"/>
    <mergeCell ref="E149:E150"/>
    <mergeCell ref="C106:C112"/>
    <mergeCell ref="C200:J200"/>
    <mergeCell ref="D145:E145"/>
    <mergeCell ref="C128:N128"/>
    <mergeCell ref="C85:C91"/>
    <mergeCell ref="C62:H62"/>
    <mergeCell ref="C113:C119"/>
    <mergeCell ref="C120:C126"/>
    <mergeCell ref="C127:N127"/>
    <mergeCell ref="C130:O130"/>
    <mergeCell ref="D131:I131"/>
    <mergeCell ref="J131:O131"/>
    <mergeCell ref="C141:N141"/>
    <mergeCell ref="F202:G202"/>
    <mergeCell ref="H205:I205"/>
    <mergeCell ref="C289:K289"/>
    <mergeCell ref="C296:K296"/>
    <mergeCell ref="C3:K3"/>
    <mergeCell ref="C226:G226"/>
    <mergeCell ref="C342:H342"/>
    <mergeCell ref="C156:K156"/>
    <mergeCell ref="C179:C180"/>
    <mergeCell ref="C181:C185"/>
    <mergeCell ref="C171:J171"/>
    <mergeCell ref="D205:E205"/>
    <mergeCell ref="C278:K278"/>
    <mergeCell ref="C166:K166"/>
    <mergeCell ref="C167:J167"/>
    <mergeCell ref="C175:L175"/>
    <mergeCell ref="D176:D177"/>
    <mergeCell ref="D157:F157"/>
    <mergeCell ref="C186:C190"/>
    <mergeCell ref="C4:S4"/>
    <mergeCell ref="J282:K282"/>
    <mergeCell ref="D202:E202"/>
    <mergeCell ref="D5:F5"/>
    <mergeCell ref="I308:I311"/>
    <mergeCell ref="C14:H14"/>
    <mergeCell ref="F145:G145"/>
    <mergeCell ref="C144:K144"/>
    <mergeCell ref="C55:J55"/>
    <mergeCell ref="C41:I41"/>
    <mergeCell ref="O5:S5"/>
    <mergeCell ref="J5:N5"/>
    <mergeCell ref="J14:J31"/>
    <mergeCell ref="C12:M12"/>
    <mergeCell ref="C16:C20"/>
    <mergeCell ref="G5:I5"/>
    <mergeCell ref="C21:C25"/>
    <mergeCell ref="C26:C30"/>
    <mergeCell ref="C31:C35"/>
    <mergeCell ref="C36:C40"/>
    <mergeCell ref="C64:C70"/>
    <mergeCell ref="C71:C77"/>
    <mergeCell ref="C78:C84"/>
    <mergeCell ref="C43:G43"/>
    <mergeCell ref="C52:G52"/>
    <mergeCell ref="C44:G44"/>
    <mergeCell ref="C92:C98"/>
    <mergeCell ref="C99:C105"/>
    <mergeCell ref="C142:N142"/>
    <mergeCell ref="C365:H365"/>
    <mergeCell ref="C366:K366"/>
    <mergeCell ref="C262:K262"/>
    <mergeCell ref="D263:G263"/>
    <mergeCell ref="D264:G264"/>
    <mergeCell ref="H264:S264"/>
    <mergeCell ref="D265:G265"/>
    <mergeCell ref="D266:G266"/>
    <mergeCell ref="D267:G267"/>
    <mergeCell ref="C315:G315"/>
    <mergeCell ref="C351:I351"/>
    <mergeCell ref="C298:K298"/>
    <mergeCell ref="C281:K281"/>
    <mergeCell ref="D290:E290"/>
    <mergeCell ref="F290:G290"/>
    <mergeCell ref="F282:G282"/>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9527-DA25-4B32-A582-CDAA1C7C7060}">
  <sheetPr codeName="Planilha4"/>
  <dimension ref="A1:EOM205"/>
  <sheetViews>
    <sheetView showGridLines="0" zoomScale="60" zoomScaleNormal="60" workbookViewId="0"/>
  </sheetViews>
  <sheetFormatPr defaultColWidth="0" defaultRowHeight="15.5" zeroHeight="1"/>
  <cols>
    <col min="1" max="1" width="46.54296875" style="225" customWidth="1"/>
    <col min="2" max="2" width="5.54296875" style="224" customWidth="1"/>
    <col min="3" max="3" width="53.453125" style="245" customWidth="1"/>
    <col min="4" max="5" width="27.26953125" style="245" bestFit="1" customWidth="1"/>
    <col min="6" max="6" width="27.81640625" style="245" customWidth="1"/>
    <col min="7" max="7" width="29.1796875" style="245" bestFit="1" customWidth="1"/>
    <col min="8" max="8" width="27.26953125" style="245" customWidth="1"/>
    <col min="9" max="9" width="27.453125" style="245" customWidth="1"/>
    <col min="10" max="10" width="25.453125" style="245" customWidth="1"/>
    <col min="11" max="11" width="25.54296875" style="245" customWidth="1"/>
    <col min="12" max="16" width="27.453125" style="245" customWidth="1"/>
    <col min="17" max="19" width="27.81640625" style="245" customWidth="1"/>
    <col min="20" max="21" width="27.81640625" style="245" hidden="1" customWidth="1"/>
    <col min="22" max="23" width="30" style="245" hidden="1" customWidth="1"/>
    <col min="24" max="31" width="18.1796875" style="245" hidden="1" customWidth="1"/>
    <col min="32" max="33" width="18.1796875" style="225" hidden="1" customWidth="1"/>
    <col min="34" max="3783" width="12.453125" style="225" hidden="1" customWidth="1"/>
    <col min="3784" max="3784" width="0" style="225" hidden="1" customWidth="1"/>
    <col min="3785" max="16384" width="0" style="225" hidden="1"/>
  </cols>
  <sheetData>
    <row r="1" spans="1:42" ht="16">
      <c r="A1" s="485"/>
      <c r="B1" s="291"/>
      <c r="C1" s="293"/>
      <c r="D1" s="293"/>
      <c r="E1" s="293"/>
      <c r="F1" s="293"/>
      <c r="G1" s="293"/>
      <c r="H1" s="293"/>
      <c r="I1" s="293"/>
      <c r="J1" s="292"/>
      <c r="K1" s="292"/>
      <c r="L1" s="292"/>
      <c r="M1" s="292"/>
      <c r="N1" s="292"/>
      <c r="O1" s="292"/>
      <c r="P1" s="292"/>
      <c r="Q1" s="292"/>
      <c r="R1" s="292"/>
      <c r="S1" s="292"/>
      <c r="T1" s="292"/>
      <c r="U1" s="292"/>
      <c r="V1" s="292"/>
      <c r="W1" s="292"/>
      <c r="X1" s="292"/>
      <c r="Y1" s="292"/>
      <c r="Z1" s="292"/>
      <c r="AA1" s="292"/>
      <c r="AB1" s="292"/>
      <c r="AC1" s="292"/>
      <c r="AD1" s="292"/>
      <c r="AE1" s="292"/>
      <c r="AF1" s="219"/>
      <c r="AG1" s="218"/>
      <c r="AH1" s="218"/>
      <c r="AI1" s="218"/>
      <c r="AJ1" s="218"/>
      <c r="AK1" s="218"/>
      <c r="AL1" s="218"/>
      <c r="AM1" s="218"/>
      <c r="AN1" s="218"/>
      <c r="AO1" s="224"/>
    </row>
    <row r="2" spans="1:42" ht="29.25" customHeight="1">
      <c r="A2" s="486"/>
      <c r="B2" s="291"/>
      <c r="C2" s="291"/>
      <c r="D2" s="291"/>
      <c r="E2" s="291"/>
      <c r="F2" s="291"/>
      <c r="G2" s="291"/>
      <c r="H2" s="291"/>
      <c r="I2" s="291"/>
      <c r="J2" s="291"/>
      <c r="K2" s="291"/>
      <c r="L2" s="291"/>
      <c r="M2" s="291"/>
      <c r="N2" s="291"/>
      <c r="O2" s="291"/>
      <c r="P2" s="291"/>
      <c r="Q2" s="291"/>
      <c r="R2" s="291"/>
      <c r="S2" s="291"/>
      <c r="T2" s="291"/>
      <c r="U2" s="291"/>
      <c r="V2" s="292"/>
      <c r="W2" s="292"/>
      <c r="X2" s="292"/>
      <c r="Y2" s="292"/>
      <c r="Z2" s="292"/>
      <c r="AA2" s="292"/>
      <c r="AB2" s="292"/>
      <c r="AC2" s="292"/>
      <c r="AD2" s="292"/>
      <c r="AE2" s="292"/>
      <c r="AF2" s="219"/>
      <c r="AG2" s="218"/>
      <c r="AH2" s="218"/>
      <c r="AI2" s="218"/>
      <c r="AJ2" s="218"/>
      <c r="AK2" s="218"/>
      <c r="AL2" s="218"/>
      <c r="AM2" s="218"/>
      <c r="AN2" s="218"/>
      <c r="AO2" s="224"/>
    </row>
    <row r="3" spans="1:42" ht="24" customHeight="1">
      <c r="A3" s="486"/>
      <c r="B3" s="291"/>
      <c r="C3" s="1754" t="s">
        <v>280</v>
      </c>
      <c r="D3" s="1755"/>
      <c r="E3" s="1755"/>
      <c r="F3" s="1755"/>
      <c r="G3" s="1755"/>
      <c r="H3" s="1755"/>
      <c r="I3" s="1755"/>
      <c r="J3" s="291"/>
      <c r="K3" s="291"/>
      <c r="L3" s="291"/>
      <c r="M3" s="291"/>
      <c r="N3" s="291"/>
      <c r="O3" s="291"/>
      <c r="P3" s="291"/>
      <c r="Q3" s="291"/>
      <c r="R3" s="291"/>
      <c r="S3" s="291"/>
      <c r="T3" s="291"/>
      <c r="U3" s="291"/>
      <c r="V3" s="292"/>
      <c r="W3" s="292"/>
      <c r="X3" s="292"/>
      <c r="Y3" s="292"/>
      <c r="Z3" s="292"/>
      <c r="AA3" s="292"/>
      <c r="AB3" s="292"/>
      <c r="AC3" s="292"/>
      <c r="AD3" s="292"/>
      <c r="AE3" s="292"/>
      <c r="AF3" s="219"/>
      <c r="AG3" s="218"/>
      <c r="AH3" s="218"/>
      <c r="AI3" s="218"/>
      <c r="AJ3" s="218"/>
      <c r="AK3" s="224"/>
    </row>
    <row r="4" spans="1:42" ht="29.25" customHeight="1">
      <c r="A4" s="485"/>
      <c r="B4" s="1269"/>
      <c r="C4" s="1756" t="s">
        <v>281</v>
      </c>
      <c r="D4" s="1756"/>
      <c r="E4" s="1756"/>
      <c r="F4" s="1756"/>
      <c r="G4" s="1756"/>
      <c r="H4" s="294"/>
      <c r="I4" s="291"/>
      <c r="J4" s="291"/>
      <c r="K4" s="291"/>
      <c r="L4" s="291"/>
      <c r="M4" s="291"/>
      <c r="N4" s="291"/>
      <c r="O4" s="291"/>
      <c r="P4" s="291"/>
      <c r="Q4" s="291"/>
      <c r="R4" s="291"/>
      <c r="S4" s="291"/>
      <c r="T4" s="291"/>
      <c r="U4" s="291"/>
      <c r="V4" s="292"/>
      <c r="W4" s="292"/>
      <c r="X4" s="292"/>
      <c r="Y4" s="292"/>
      <c r="Z4" s="292"/>
      <c r="AA4" s="292"/>
      <c r="AB4" s="292"/>
      <c r="AC4" s="292"/>
      <c r="AD4" s="292"/>
      <c r="AE4" s="292"/>
      <c r="AF4" s="219"/>
      <c r="AG4" s="218"/>
      <c r="AH4" s="218"/>
      <c r="AI4" s="218"/>
      <c r="AJ4" s="218"/>
      <c r="AK4" s="224"/>
    </row>
    <row r="5" spans="1:42" ht="29.25" customHeight="1">
      <c r="A5" s="485"/>
      <c r="B5" s="1269"/>
      <c r="C5" s="487"/>
      <c r="D5" s="828">
        <v>2021</v>
      </c>
      <c r="E5" s="828">
        <v>2022</v>
      </c>
      <c r="F5" s="828">
        <v>2023</v>
      </c>
      <c r="G5" s="828">
        <v>2024</v>
      </c>
      <c r="H5" s="294"/>
      <c r="I5" s="291"/>
      <c r="J5" s="291"/>
      <c r="K5" s="291"/>
      <c r="L5" s="291"/>
      <c r="M5" s="291"/>
      <c r="N5" s="291"/>
      <c r="O5" s="291"/>
      <c r="P5" s="291"/>
      <c r="Q5" s="291"/>
      <c r="R5" s="291"/>
      <c r="S5" s="291"/>
      <c r="T5" s="291"/>
      <c r="U5" s="291"/>
      <c r="V5" s="292"/>
      <c r="W5" s="292"/>
      <c r="X5" s="292"/>
      <c r="Y5" s="292"/>
      <c r="Z5" s="292"/>
      <c r="AA5" s="292"/>
      <c r="AB5" s="292"/>
      <c r="AC5" s="292"/>
      <c r="AD5" s="292"/>
      <c r="AE5" s="292"/>
      <c r="AF5" s="219"/>
      <c r="AG5" s="218"/>
      <c r="AH5" s="218"/>
      <c r="AI5" s="218"/>
      <c r="AJ5" s="218"/>
      <c r="AK5" s="224"/>
    </row>
    <row r="6" spans="1:42" ht="36.75" customHeight="1">
      <c r="A6" s="485"/>
      <c r="B6" s="291"/>
      <c r="C6" s="295" t="s">
        <v>282</v>
      </c>
      <c r="D6" s="738">
        <v>0</v>
      </c>
      <c r="E6" s="738">
        <v>0</v>
      </c>
      <c r="F6" s="738">
        <v>0</v>
      </c>
      <c r="G6" s="738">
        <v>0</v>
      </c>
      <c r="H6" s="291"/>
      <c r="I6" s="291"/>
      <c r="J6" s="291"/>
      <c r="K6" s="291"/>
      <c r="L6" s="291"/>
      <c r="M6" s="291"/>
      <c r="N6" s="291"/>
      <c r="O6" s="291"/>
      <c r="P6" s="291"/>
      <c r="Q6" s="291"/>
      <c r="R6" s="291"/>
      <c r="S6" s="291"/>
      <c r="T6" s="291"/>
      <c r="U6" s="291"/>
      <c r="V6" s="292"/>
      <c r="W6" s="292"/>
      <c r="X6" s="292"/>
      <c r="Y6" s="292"/>
      <c r="Z6" s="292"/>
      <c r="AA6" s="292"/>
      <c r="AB6" s="292"/>
      <c r="AC6" s="292"/>
      <c r="AD6" s="292"/>
      <c r="AE6" s="292"/>
      <c r="AF6" s="219"/>
      <c r="AG6" s="218"/>
      <c r="AH6" s="218"/>
      <c r="AI6" s="218"/>
      <c r="AJ6" s="218"/>
      <c r="AK6" s="224"/>
    </row>
    <row r="7" spans="1:42" ht="36.75" customHeight="1">
      <c r="A7" s="485"/>
      <c r="B7" s="291"/>
      <c r="C7" s="275" t="s">
        <v>283</v>
      </c>
      <c r="D7" s="739">
        <v>0</v>
      </c>
      <c r="E7" s="739">
        <v>0</v>
      </c>
      <c r="F7" s="739">
        <v>1</v>
      </c>
      <c r="G7" s="739">
        <v>0</v>
      </c>
      <c r="H7" s="291"/>
      <c r="I7" s="291"/>
      <c r="J7" s="291"/>
      <c r="K7" s="291"/>
      <c r="L7" s="291"/>
      <c r="M7" s="291"/>
      <c r="N7" s="291"/>
      <c r="O7" s="291"/>
      <c r="P7" s="291"/>
      <c r="Q7" s="291"/>
      <c r="R7" s="291"/>
      <c r="S7" s="291"/>
      <c r="T7" s="291"/>
      <c r="U7" s="291"/>
      <c r="V7" s="292"/>
      <c r="W7" s="292"/>
      <c r="X7" s="292"/>
      <c r="Y7" s="292"/>
      <c r="Z7" s="292"/>
      <c r="AA7" s="292"/>
      <c r="AB7" s="292"/>
      <c r="AC7" s="292"/>
      <c r="AD7" s="292"/>
      <c r="AE7" s="292"/>
      <c r="AF7" s="219"/>
      <c r="AG7" s="218"/>
      <c r="AH7" s="218"/>
      <c r="AI7" s="218"/>
      <c r="AJ7" s="218"/>
      <c r="AK7" s="224"/>
    </row>
    <row r="8" spans="1:42" ht="57" customHeight="1">
      <c r="A8" s="485"/>
      <c r="B8" s="291"/>
      <c r="C8" s="1757" t="s">
        <v>284</v>
      </c>
      <c r="D8" s="1758"/>
      <c r="E8" s="1758"/>
      <c r="F8" s="1758"/>
      <c r="G8" s="1758"/>
      <c r="H8" s="291"/>
      <c r="I8" s="291"/>
      <c r="J8" s="291"/>
      <c r="K8" s="291"/>
      <c r="L8" s="291"/>
      <c r="M8" s="291"/>
      <c r="N8" s="291"/>
      <c r="O8" s="291"/>
      <c r="P8" s="291"/>
      <c r="Q8" s="291"/>
      <c r="R8" s="291"/>
      <c r="S8" s="291"/>
      <c r="T8" s="291"/>
      <c r="U8" s="291"/>
      <c r="V8" s="292"/>
      <c r="W8" s="292"/>
      <c r="X8" s="292"/>
      <c r="Y8" s="292"/>
      <c r="Z8" s="292"/>
      <c r="AA8" s="292"/>
      <c r="AB8" s="292"/>
      <c r="AC8" s="292"/>
      <c r="AD8" s="292"/>
      <c r="AE8" s="292"/>
      <c r="AF8" s="219"/>
      <c r="AG8" s="218"/>
      <c r="AH8" s="218"/>
      <c r="AI8" s="218"/>
      <c r="AJ8" s="218"/>
      <c r="AK8" s="224"/>
    </row>
    <row r="9" spans="1:42" ht="20.25" customHeight="1">
      <c r="A9" s="485"/>
      <c r="B9" s="291"/>
      <c r="C9" s="291"/>
      <c r="D9" s="291"/>
      <c r="E9" s="291"/>
      <c r="F9" s="291"/>
      <c r="G9" s="291"/>
      <c r="H9" s="291"/>
      <c r="I9" s="291"/>
      <c r="J9" s="291"/>
      <c r="K9" s="291"/>
      <c r="L9" s="291"/>
      <c r="M9" s="291"/>
      <c r="N9" s="291"/>
      <c r="O9" s="291"/>
      <c r="P9" s="291"/>
      <c r="Q9" s="291"/>
      <c r="R9" s="291"/>
      <c r="S9" s="291"/>
      <c r="T9" s="291"/>
      <c r="U9" s="291"/>
      <c r="V9" s="296"/>
      <c r="W9" s="296"/>
      <c r="X9" s="296"/>
      <c r="Y9" s="296"/>
      <c r="Z9" s="292"/>
      <c r="AA9" s="292"/>
      <c r="AB9" s="292"/>
      <c r="AC9" s="292"/>
      <c r="AD9" s="292"/>
      <c r="AE9" s="292"/>
      <c r="AF9" s="219"/>
      <c r="AG9" s="218"/>
      <c r="AH9" s="218"/>
      <c r="AI9" s="218"/>
      <c r="AJ9" s="218"/>
      <c r="AK9" s="218"/>
      <c r="AL9" s="218"/>
      <c r="AM9" s="218"/>
      <c r="AN9" s="218"/>
      <c r="AO9" s="224"/>
    </row>
    <row r="10" spans="1:42" ht="34.5" customHeight="1">
      <c r="A10" s="485"/>
      <c r="B10" s="291"/>
      <c r="C10" s="1754" t="s">
        <v>285</v>
      </c>
      <c r="D10" s="1755"/>
      <c r="E10" s="1755"/>
      <c r="F10" s="1755"/>
      <c r="G10" s="1755"/>
      <c r="H10" s="1755"/>
      <c r="I10" s="1755"/>
      <c r="J10" s="291"/>
      <c r="K10" s="291"/>
      <c r="L10" s="291"/>
      <c r="M10" s="291"/>
      <c r="N10" s="291"/>
      <c r="O10" s="291"/>
      <c r="P10" s="291"/>
      <c r="Q10" s="291"/>
      <c r="R10" s="291"/>
      <c r="S10" s="291"/>
      <c r="T10" s="291"/>
      <c r="U10" s="291"/>
      <c r="V10" s="292"/>
      <c r="W10" s="292"/>
      <c r="X10" s="292"/>
      <c r="Y10" s="292"/>
      <c r="Z10" s="292"/>
      <c r="AA10" s="292"/>
      <c r="AB10" s="292"/>
      <c r="AC10" s="292"/>
      <c r="AD10" s="292"/>
      <c r="AE10" s="292"/>
      <c r="AF10" s="219"/>
      <c r="AG10" s="218"/>
      <c r="AH10" s="218"/>
      <c r="AI10" s="218"/>
      <c r="AJ10" s="218"/>
      <c r="AK10" s="218"/>
      <c r="AL10" s="218"/>
      <c r="AM10" s="218"/>
      <c r="AN10" s="218"/>
      <c r="AO10" s="224"/>
    </row>
    <row r="11" spans="1:42" ht="286.5" customHeight="1">
      <c r="A11" s="485"/>
      <c r="B11" s="291"/>
      <c r="C11" s="1763" t="s">
        <v>286</v>
      </c>
      <c r="D11" s="1764"/>
      <c r="E11" s="1764"/>
      <c r="F11" s="1764"/>
      <c r="G11" s="1764"/>
      <c r="H11" s="1764"/>
      <c r="I11" s="1764"/>
      <c r="J11" s="1765"/>
      <c r="K11" s="853"/>
      <c r="L11" s="291"/>
      <c r="M11" s="291"/>
      <c r="N11" s="291"/>
      <c r="O11" s="291"/>
      <c r="P11" s="291"/>
      <c r="Q11" s="291"/>
      <c r="R11" s="291"/>
      <c r="S11" s="291"/>
      <c r="T11" s="291"/>
      <c r="U11" s="291"/>
      <c r="V11" s="292"/>
      <c r="W11" s="292"/>
      <c r="X11" s="292"/>
      <c r="Y11" s="292"/>
      <c r="Z11" s="292"/>
      <c r="AA11" s="292"/>
      <c r="AB11" s="292"/>
      <c r="AC11" s="292"/>
      <c r="AD11" s="292"/>
      <c r="AE11" s="292"/>
      <c r="AF11" s="219"/>
      <c r="AG11" s="218"/>
      <c r="AH11" s="218"/>
      <c r="AI11" s="218"/>
      <c r="AJ11" s="218"/>
      <c r="AK11" s="218"/>
      <c r="AL11" s="218"/>
      <c r="AM11" s="218"/>
      <c r="AN11" s="218"/>
      <c r="AO11" s="224"/>
    </row>
    <row r="12" spans="1:42" s="297" customFormat="1" ht="20.25" customHeight="1">
      <c r="A12" s="485"/>
      <c r="B12" s="291"/>
      <c r="C12" s="1760"/>
      <c r="D12" s="1760"/>
      <c r="E12" s="1760"/>
      <c r="F12" s="1760"/>
      <c r="G12" s="1760"/>
      <c r="H12" s="1760"/>
      <c r="I12" s="1760"/>
      <c r="J12" s="1760"/>
      <c r="K12" s="1760"/>
      <c r="L12" s="291"/>
      <c r="M12" s="291"/>
      <c r="N12" s="291"/>
      <c r="O12" s="291"/>
      <c r="P12" s="291"/>
      <c r="Q12" s="291"/>
      <c r="R12" s="291"/>
      <c r="S12" s="291"/>
      <c r="T12" s="291"/>
      <c r="U12" s="291"/>
      <c r="V12" s="296"/>
      <c r="W12" s="296"/>
      <c r="X12" s="296"/>
      <c r="Y12" s="296"/>
      <c r="Z12" s="292"/>
      <c r="AA12" s="292"/>
      <c r="AB12" s="292"/>
      <c r="AC12" s="292"/>
      <c r="AD12" s="292"/>
      <c r="AE12" s="292"/>
      <c r="AF12" s="219"/>
      <c r="AG12" s="218"/>
      <c r="AH12" s="218"/>
      <c r="AI12" s="218"/>
      <c r="AJ12" s="218"/>
      <c r="AK12" s="218"/>
      <c r="AL12" s="218"/>
      <c r="AM12" s="218"/>
      <c r="AN12" s="218"/>
      <c r="AO12" s="224"/>
      <c r="AP12" s="225"/>
    </row>
    <row r="13" spans="1:42" ht="36.75" customHeight="1">
      <c r="A13" s="485"/>
      <c r="B13" s="291"/>
      <c r="C13" s="1766" t="s">
        <v>287</v>
      </c>
      <c r="D13" s="1767"/>
      <c r="E13" s="1767"/>
      <c r="F13" s="1767"/>
      <c r="G13" s="1767"/>
      <c r="H13" s="1767"/>
      <c r="I13" s="1767"/>
      <c r="J13" s="1768"/>
      <c r="K13" s="291"/>
      <c r="L13" s="291"/>
      <c r="M13" s="291"/>
      <c r="N13" s="291"/>
      <c r="O13" s="291"/>
      <c r="P13" s="291"/>
      <c r="Q13" s="291"/>
      <c r="R13" s="291"/>
      <c r="S13" s="291"/>
      <c r="T13" s="291"/>
      <c r="U13" s="291"/>
      <c r="V13" s="292"/>
      <c r="W13" s="292"/>
      <c r="X13" s="292"/>
      <c r="Y13" s="292"/>
      <c r="Z13" s="292"/>
      <c r="AA13" s="292"/>
      <c r="AB13" s="292"/>
      <c r="AC13" s="292"/>
      <c r="AD13" s="292"/>
      <c r="AE13" s="292"/>
      <c r="AF13" s="219"/>
      <c r="AG13" s="218"/>
      <c r="AH13" s="218"/>
      <c r="AI13" s="218"/>
      <c r="AJ13" s="218"/>
      <c r="AK13" s="218"/>
      <c r="AL13" s="218"/>
      <c r="AM13" s="218"/>
      <c r="AN13" s="218"/>
      <c r="AO13" s="224"/>
    </row>
    <row r="14" spans="1:42" ht="280.5" customHeight="1">
      <c r="A14" s="485"/>
      <c r="B14" s="291"/>
      <c r="C14" s="1761" t="s">
        <v>288</v>
      </c>
      <c r="D14" s="1762"/>
      <c r="E14" s="1762"/>
      <c r="F14" s="1762"/>
      <c r="G14" s="1762"/>
      <c r="H14" s="1762"/>
      <c r="I14" s="1762"/>
      <c r="J14" s="1762"/>
      <c r="K14" s="298"/>
      <c r="L14" s="299"/>
      <c r="M14" s="299"/>
      <c r="N14" s="300"/>
      <c r="O14" s="301"/>
      <c r="P14" s="291"/>
      <c r="Q14" s="291"/>
      <c r="R14" s="291"/>
      <c r="S14" s="291"/>
      <c r="T14" s="291"/>
      <c r="U14" s="291"/>
      <c r="V14" s="292"/>
      <c r="W14" s="292"/>
      <c r="X14" s="292"/>
      <c r="Y14" s="292"/>
      <c r="Z14" s="292"/>
      <c r="AA14" s="292"/>
      <c r="AB14" s="292"/>
      <c r="AC14" s="292"/>
      <c r="AD14" s="292"/>
      <c r="AE14" s="292"/>
      <c r="AF14" s="219"/>
      <c r="AG14" s="218"/>
      <c r="AH14" s="218"/>
      <c r="AI14" s="218"/>
      <c r="AJ14" s="218"/>
      <c r="AK14" s="218"/>
      <c r="AL14" s="218"/>
      <c r="AM14" s="218"/>
      <c r="AN14" s="218"/>
      <c r="AO14" s="224"/>
    </row>
    <row r="15" spans="1:42" ht="20.25" customHeight="1">
      <c r="A15" s="485"/>
      <c r="B15" s="291"/>
      <c r="C15" s="225"/>
      <c r="D15" s="302"/>
      <c r="E15" s="302"/>
      <c r="F15" s="302"/>
      <c r="G15" s="302"/>
      <c r="H15" s="303"/>
      <c r="I15" s="291"/>
      <c r="J15" s="291"/>
      <c r="K15" s="291"/>
      <c r="L15" s="291"/>
      <c r="M15" s="291"/>
      <c r="N15" s="291"/>
      <c r="O15" s="291"/>
      <c r="P15" s="291"/>
      <c r="Q15" s="291"/>
      <c r="R15" s="291"/>
      <c r="S15" s="291"/>
      <c r="T15" s="291"/>
      <c r="U15" s="291"/>
      <c r="V15" s="292"/>
      <c r="W15" s="292"/>
      <c r="X15" s="292"/>
      <c r="Y15" s="292"/>
      <c r="Z15" s="292"/>
      <c r="AA15" s="292"/>
      <c r="AB15" s="292"/>
      <c r="AC15" s="292"/>
      <c r="AD15" s="292"/>
      <c r="AE15" s="292"/>
      <c r="AF15" s="219"/>
      <c r="AG15" s="218"/>
      <c r="AH15" s="218"/>
      <c r="AI15" s="218"/>
      <c r="AJ15" s="218"/>
      <c r="AK15" s="218"/>
      <c r="AL15" s="218"/>
      <c r="AM15" s="218"/>
      <c r="AN15" s="218"/>
      <c r="AO15" s="224"/>
    </row>
    <row r="16" spans="1:42" s="233" customFormat="1" ht="24" customHeight="1">
      <c r="A16" s="488"/>
      <c r="B16" s="304"/>
      <c r="C16" s="1759" t="s">
        <v>289</v>
      </c>
      <c r="D16" s="1759"/>
      <c r="E16" s="1759"/>
      <c r="F16" s="1759"/>
      <c r="G16" s="1759"/>
      <c r="H16" s="1759"/>
      <c r="I16" s="1759"/>
      <c r="J16" s="1759"/>
      <c r="K16" s="1759"/>
      <c r="L16" s="1759"/>
      <c r="M16" s="1759"/>
      <c r="N16" s="1759"/>
      <c r="O16" s="1759"/>
      <c r="P16" s="1759"/>
      <c r="Q16" s="1759"/>
      <c r="R16" s="1759"/>
      <c r="S16" s="1759"/>
      <c r="T16" s="1759"/>
      <c r="U16" s="1759"/>
      <c r="V16" s="305"/>
      <c r="W16" s="305"/>
      <c r="X16" s="305"/>
      <c r="Y16" s="306"/>
      <c r="Z16" s="232"/>
      <c r="AA16" s="232"/>
      <c r="AB16" s="232"/>
      <c r="AC16" s="232"/>
      <c r="AD16" s="232"/>
      <c r="AE16" s="232"/>
      <c r="AF16" s="218"/>
      <c r="AG16" s="218"/>
      <c r="AH16" s="218"/>
      <c r="AI16" s="218"/>
      <c r="AJ16" s="218"/>
      <c r="AK16" s="218"/>
      <c r="AL16" s="218"/>
      <c r="AM16" s="218"/>
      <c r="AN16" s="307"/>
      <c r="AO16" s="308"/>
    </row>
    <row r="17" spans="1:41" s="233" customFormat="1" ht="134.25" customHeight="1">
      <c r="A17" s="488"/>
      <c r="B17" s="304"/>
      <c r="C17" s="1702" t="s">
        <v>290</v>
      </c>
      <c r="D17" s="1769"/>
      <c r="E17" s="1769"/>
      <c r="F17" s="1769"/>
      <c r="G17" s="1769"/>
      <c r="H17" s="1769"/>
      <c r="I17" s="1769"/>
      <c r="J17" s="1770"/>
      <c r="K17" s="309"/>
      <c r="L17" s="309"/>
      <c r="M17" s="310"/>
      <c r="N17" s="310"/>
      <c r="O17" s="310"/>
      <c r="P17" s="311"/>
      <c r="Q17" s="311"/>
      <c r="R17" s="310"/>
      <c r="S17" s="310"/>
      <c r="T17" s="310"/>
      <c r="U17" s="311"/>
      <c r="V17" s="310"/>
      <c r="W17" s="310"/>
      <c r="X17" s="310"/>
      <c r="Y17" s="311"/>
      <c r="Z17" s="232"/>
      <c r="AA17" s="232"/>
      <c r="AB17" s="232"/>
      <c r="AC17" s="232"/>
      <c r="AD17" s="232"/>
      <c r="AE17" s="232"/>
      <c r="AF17" s="218"/>
      <c r="AG17" s="218"/>
      <c r="AH17" s="218"/>
      <c r="AI17" s="218"/>
      <c r="AJ17" s="218"/>
      <c r="AK17" s="218"/>
      <c r="AL17" s="218"/>
      <c r="AM17" s="218"/>
      <c r="AN17" s="307"/>
      <c r="AO17" s="308"/>
    </row>
    <row r="18" spans="1:41" s="233" customFormat="1" ht="20.25" customHeight="1">
      <c r="A18" s="489"/>
      <c r="B18" s="304"/>
      <c r="C18" s="687"/>
      <c r="D18" s="687"/>
      <c r="E18" s="687"/>
      <c r="F18" s="687"/>
      <c r="G18" s="687"/>
      <c r="H18" s="687"/>
      <c r="I18" s="312"/>
      <c r="J18" s="312"/>
      <c r="K18" s="309"/>
      <c r="L18" s="309"/>
      <c r="M18" s="310"/>
      <c r="N18" s="310"/>
      <c r="O18" s="310"/>
      <c r="P18" s="311"/>
      <c r="Q18" s="311"/>
      <c r="R18" s="310"/>
      <c r="S18" s="310"/>
      <c r="T18" s="310"/>
      <c r="U18" s="311"/>
      <c r="V18" s="310"/>
      <c r="W18" s="310"/>
      <c r="X18" s="310"/>
      <c r="Y18" s="311"/>
      <c r="Z18" s="232"/>
      <c r="AA18" s="232"/>
      <c r="AB18" s="232"/>
      <c r="AC18" s="232"/>
      <c r="AD18" s="232"/>
      <c r="AE18" s="232"/>
      <c r="AF18" s="219"/>
      <c r="AG18" s="218"/>
      <c r="AH18" s="218"/>
      <c r="AI18" s="218"/>
      <c r="AJ18" s="218"/>
      <c r="AK18" s="218"/>
      <c r="AL18" s="218"/>
      <c r="AM18" s="218"/>
      <c r="AN18" s="307"/>
      <c r="AO18" s="308"/>
    </row>
    <row r="19" spans="1:41" ht="24" customHeight="1">
      <c r="A19" s="485"/>
      <c r="B19" s="291"/>
      <c r="C19" s="1742" t="s">
        <v>291</v>
      </c>
      <c r="D19" s="1742"/>
      <c r="E19" s="1742"/>
      <c r="F19" s="1742"/>
      <c r="G19" s="1742"/>
      <c r="H19" s="1742"/>
      <c r="I19" s="313"/>
      <c r="J19" s="313"/>
      <c r="K19" s="313"/>
      <c r="L19" s="291"/>
      <c r="M19" s="291"/>
      <c r="N19" s="291"/>
      <c r="O19" s="291"/>
      <c r="P19" s="291"/>
      <c r="Q19" s="291"/>
      <c r="R19" s="291"/>
      <c r="S19" s="291"/>
      <c r="T19" s="291"/>
      <c r="U19" s="291"/>
      <c r="V19" s="292"/>
      <c r="W19" s="292"/>
      <c r="X19" s="292"/>
      <c r="Y19" s="292"/>
      <c r="Z19" s="292"/>
      <c r="AA19" s="292"/>
      <c r="AB19" s="292"/>
      <c r="AC19" s="292"/>
      <c r="AD19" s="292"/>
      <c r="AE19" s="292"/>
      <c r="AF19" s="219"/>
      <c r="AG19" s="218"/>
      <c r="AH19" s="218"/>
      <c r="AI19" s="218"/>
      <c r="AJ19" s="218"/>
      <c r="AK19" s="218"/>
      <c r="AL19" s="218"/>
      <c r="AM19" s="218"/>
      <c r="AN19" s="218"/>
      <c r="AO19" s="224"/>
    </row>
    <row r="20" spans="1:41" ht="38.25" customHeight="1">
      <c r="A20" s="485"/>
      <c r="B20" s="1269"/>
      <c r="C20" s="1743" t="s">
        <v>292</v>
      </c>
      <c r="D20" s="1743"/>
      <c r="E20" s="1743"/>
      <c r="F20" s="1743"/>
      <c r="G20" s="1743"/>
      <c r="H20" s="1743"/>
      <c r="I20" s="1743"/>
      <c r="J20" s="1743"/>
      <c r="K20" s="1743"/>
      <c r="L20" s="294"/>
      <c r="M20" s="291"/>
      <c r="N20" s="291"/>
      <c r="O20" s="291"/>
      <c r="P20" s="291"/>
      <c r="Q20" s="291"/>
      <c r="R20" s="291"/>
      <c r="S20" s="291"/>
      <c r="T20" s="291"/>
      <c r="U20" s="291"/>
      <c r="V20" s="292"/>
      <c r="W20" s="292"/>
      <c r="X20" s="292"/>
      <c r="Y20" s="292"/>
      <c r="Z20" s="292"/>
      <c r="AA20" s="292"/>
      <c r="AB20" s="292"/>
      <c r="AC20" s="292"/>
      <c r="AD20" s="292"/>
      <c r="AE20" s="292"/>
      <c r="AF20" s="219"/>
      <c r="AG20" s="218"/>
      <c r="AH20" s="218"/>
      <c r="AI20" s="218"/>
      <c r="AJ20" s="218"/>
      <c r="AK20" s="218"/>
      <c r="AL20" s="218"/>
      <c r="AM20" s="218"/>
      <c r="AN20" s="218"/>
      <c r="AO20" s="224"/>
    </row>
    <row r="21" spans="1:41" s="251" customFormat="1" ht="22.5" customHeight="1">
      <c r="A21" s="490"/>
      <c r="B21" s="1270"/>
      <c r="C21" s="648" t="s">
        <v>50</v>
      </c>
      <c r="D21" s="1723">
        <v>2021</v>
      </c>
      <c r="E21" s="1723"/>
      <c r="F21" s="1723">
        <v>2022</v>
      </c>
      <c r="G21" s="1723"/>
      <c r="H21" s="1723">
        <v>2023</v>
      </c>
      <c r="I21" s="1723"/>
      <c r="J21" s="1723">
        <v>2024</v>
      </c>
      <c r="K21" s="1723"/>
      <c r="L21" s="314"/>
      <c r="M21" s="250"/>
      <c r="N21" s="250"/>
      <c r="O21" s="250"/>
      <c r="P21" s="250"/>
      <c r="Q21" s="250"/>
      <c r="R21" s="250"/>
      <c r="S21" s="250"/>
      <c r="T21" s="250"/>
      <c r="U21" s="250"/>
      <c r="V21" s="315"/>
      <c r="W21" s="315"/>
      <c r="X21" s="315"/>
      <c r="Y21" s="315"/>
      <c r="Z21" s="315"/>
      <c r="AA21" s="315"/>
      <c r="AB21" s="315"/>
      <c r="AC21" s="315"/>
      <c r="AD21" s="315"/>
      <c r="AE21" s="315"/>
      <c r="AF21" s="316"/>
      <c r="AG21" s="317"/>
      <c r="AH21" s="317"/>
      <c r="AI21" s="317"/>
      <c r="AJ21" s="317"/>
      <c r="AK21" s="317"/>
      <c r="AL21" s="317"/>
      <c r="AM21" s="317"/>
      <c r="AN21" s="317"/>
      <c r="AO21" s="318"/>
    </row>
    <row r="22" spans="1:41" s="253" customFormat="1" ht="28.5" customHeight="1">
      <c r="A22" s="491"/>
      <c r="B22" s="1271"/>
      <c r="C22" s="482"/>
      <c r="D22" s="516" t="s">
        <v>293</v>
      </c>
      <c r="E22" s="516" t="s">
        <v>294</v>
      </c>
      <c r="F22" s="516" t="s">
        <v>293</v>
      </c>
      <c r="G22" s="516" t="s">
        <v>294</v>
      </c>
      <c r="H22" s="516" t="s">
        <v>293</v>
      </c>
      <c r="I22" s="516" t="s">
        <v>294</v>
      </c>
      <c r="J22" s="516" t="s">
        <v>293</v>
      </c>
      <c r="K22" s="516" t="s">
        <v>294</v>
      </c>
      <c r="L22" s="319"/>
      <c r="M22" s="320"/>
      <c r="N22" s="320"/>
      <c r="O22" s="321"/>
      <c r="P22" s="321"/>
      <c r="Q22" s="321"/>
      <c r="R22" s="321"/>
      <c r="S22" s="321"/>
      <c r="T22" s="321"/>
      <c r="U22" s="321"/>
      <c r="V22" s="322"/>
      <c r="W22" s="322"/>
      <c r="X22" s="322"/>
      <c r="Y22" s="322"/>
      <c r="Z22" s="322"/>
      <c r="AA22" s="322"/>
      <c r="AB22" s="322"/>
      <c r="AC22" s="322"/>
      <c r="AD22" s="322"/>
      <c r="AE22" s="322"/>
      <c r="AF22" s="254"/>
      <c r="AG22" s="255"/>
      <c r="AH22" s="255"/>
      <c r="AI22" s="255"/>
      <c r="AJ22" s="255"/>
      <c r="AK22" s="255"/>
      <c r="AL22" s="255"/>
      <c r="AM22" s="255"/>
      <c r="AN22" s="255"/>
      <c r="AO22" s="323"/>
    </row>
    <row r="23" spans="1:41" ht="37.5" customHeight="1">
      <c r="A23" s="485"/>
      <c r="B23" s="1269"/>
      <c r="C23" s="181" t="s">
        <v>295</v>
      </c>
      <c r="D23" s="834">
        <v>5811</v>
      </c>
      <c r="E23" s="834">
        <v>2374</v>
      </c>
      <c r="F23" s="834">
        <v>6639</v>
      </c>
      <c r="G23" s="834">
        <v>3314</v>
      </c>
      <c r="H23" s="834">
        <v>6834</v>
      </c>
      <c r="I23" s="834">
        <v>3969</v>
      </c>
      <c r="J23" s="834">
        <v>7262</v>
      </c>
      <c r="K23" s="834">
        <v>3399</v>
      </c>
      <c r="L23" s="314"/>
      <c r="M23" s="250"/>
      <c r="N23" s="250"/>
      <c r="O23" s="291"/>
      <c r="P23" s="291"/>
      <c r="Q23" s="291"/>
      <c r="R23" s="291"/>
      <c r="S23" s="291"/>
      <c r="T23" s="291"/>
      <c r="U23" s="291"/>
      <c r="V23" s="292"/>
      <c r="W23" s="292"/>
      <c r="X23" s="292"/>
      <c r="Y23" s="292"/>
      <c r="Z23" s="292"/>
      <c r="AA23" s="292"/>
      <c r="AB23" s="292"/>
      <c r="AC23" s="292"/>
      <c r="AD23" s="292"/>
      <c r="AE23" s="292"/>
      <c r="AF23" s="219"/>
      <c r="AG23" s="218"/>
      <c r="AH23" s="218"/>
      <c r="AI23" s="218"/>
      <c r="AJ23" s="218"/>
      <c r="AK23" s="218"/>
      <c r="AL23" s="218"/>
      <c r="AM23" s="218"/>
      <c r="AN23" s="218"/>
      <c r="AO23" s="224"/>
    </row>
    <row r="24" spans="1:41" ht="37.5" customHeight="1">
      <c r="A24" s="485"/>
      <c r="B24" s="1269"/>
      <c r="C24" s="182" t="s">
        <v>296</v>
      </c>
      <c r="D24" s="835">
        <v>5811</v>
      </c>
      <c r="E24" s="835">
        <v>2374</v>
      </c>
      <c r="F24" s="835">
        <v>6639</v>
      </c>
      <c r="G24" s="835">
        <v>3314</v>
      </c>
      <c r="H24" s="835">
        <v>6834</v>
      </c>
      <c r="I24" s="835">
        <v>3969</v>
      </c>
      <c r="J24" s="835">
        <v>7262</v>
      </c>
      <c r="K24" s="835">
        <v>3399</v>
      </c>
      <c r="L24" s="314"/>
      <c r="M24" s="250"/>
      <c r="N24" s="250"/>
      <c r="O24" s="291"/>
      <c r="P24" s="291"/>
      <c r="Q24" s="291"/>
      <c r="R24" s="291"/>
      <c r="S24" s="291"/>
      <c r="T24" s="291"/>
      <c r="U24" s="291"/>
      <c r="V24" s="292"/>
      <c r="W24" s="292"/>
      <c r="X24" s="292"/>
      <c r="Y24" s="292"/>
      <c r="Z24" s="292"/>
      <c r="AA24" s="292"/>
      <c r="AB24" s="292"/>
      <c r="AC24" s="292"/>
      <c r="AD24" s="292"/>
      <c r="AE24" s="292"/>
      <c r="AF24" s="219"/>
      <c r="AG24" s="218"/>
      <c r="AH24" s="218"/>
      <c r="AI24" s="218"/>
      <c r="AJ24" s="218"/>
      <c r="AK24" s="218"/>
      <c r="AL24" s="218"/>
      <c r="AM24" s="218"/>
      <c r="AN24" s="218"/>
      <c r="AO24" s="224"/>
    </row>
    <row r="25" spans="1:41" ht="48.75" customHeight="1">
      <c r="A25" s="485"/>
      <c r="B25" s="1269"/>
      <c r="C25" s="181" t="s">
        <v>297</v>
      </c>
      <c r="D25" s="819">
        <v>1</v>
      </c>
      <c r="E25" s="819">
        <v>1</v>
      </c>
      <c r="F25" s="819">
        <v>1</v>
      </c>
      <c r="G25" s="819">
        <v>1</v>
      </c>
      <c r="H25" s="819">
        <v>1</v>
      </c>
      <c r="I25" s="819">
        <v>1</v>
      </c>
      <c r="J25" s="819">
        <v>1</v>
      </c>
      <c r="K25" s="819">
        <v>1</v>
      </c>
      <c r="L25" s="314"/>
      <c r="M25" s="250"/>
      <c r="N25" s="250"/>
      <c r="O25" s="291"/>
      <c r="P25" s="291"/>
      <c r="Q25" s="291"/>
      <c r="R25" s="291"/>
      <c r="S25" s="291"/>
      <c r="T25" s="291"/>
      <c r="U25" s="291"/>
      <c r="V25" s="292"/>
      <c r="W25" s="292"/>
      <c r="X25" s="292"/>
      <c r="Y25" s="292"/>
      <c r="Z25" s="292"/>
      <c r="AA25" s="292"/>
      <c r="AB25" s="292"/>
      <c r="AC25" s="292"/>
      <c r="AD25" s="292"/>
      <c r="AE25" s="292"/>
      <c r="AF25" s="219"/>
      <c r="AG25" s="218"/>
      <c r="AH25" s="218"/>
      <c r="AI25" s="218"/>
      <c r="AJ25" s="218"/>
      <c r="AK25" s="218"/>
      <c r="AL25" s="218"/>
      <c r="AM25" s="218"/>
      <c r="AN25" s="218"/>
      <c r="AO25" s="224"/>
    </row>
    <row r="26" spans="1:41" ht="48.75" customHeight="1">
      <c r="A26" s="485"/>
      <c r="B26" s="1269"/>
      <c r="C26" s="182" t="s">
        <v>298</v>
      </c>
      <c r="D26" s="835">
        <v>5811</v>
      </c>
      <c r="E26" s="835">
        <v>2374</v>
      </c>
      <c r="F26" s="835">
        <v>6639</v>
      </c>
      <c r="G26" s="835">
        <v>3314</v>
      </c>
      <c r="H26" s="835">
        <v>6834</v>
      </c>
      <c r="I26" s="835">
        <v>3269</v>
      </c>
      <c r="J26" s="835">
        <v>7262</v>
      </c>
      <c r="K26" s="835">
        <v>3399</v>
      </c>
      <c r="L26" s="314"/>
      <c r="M26" s="250"/>
      <c r="N26" s="250"/>
      <c r="O26" s="291"/>
      <c r="P26" s="291"/>
      <c r="Q26" s="291"/>
      <c r="R26" s="291"/>
      <c r="S26" s="291"/>
      <c r="T26" s="291"/>
      <c r="U26" s="291"/>
      <c r="V26" s="292"/>
      <c r="W26" s="292"/>
      <c r="X26" s="292"/>
      <c r="Y26" s="292"/>
      <c r="Z26" s="292"/>
      <c r="AA26" s="292"/>
      <c r="AB26" s="292"/>
      <c r="AC26" s="292"/>
      <c r="AD26" s="292"/>
      <c r="AE26" s="292"/>
      <c r="AF26" s="219"/>
      <c r="AG26" s="218"/>
      <c r="AH26" s="218"/>
      <c r="AI26" s="218"/>
      <c r="AJ26" s="218"/>
      <c r="AK26" s="218"/>
      <c r="AL26" s="218"/>
      <c r="AM26" s="218"/>
      <c r="AN26" s="218"/>
      <c r="AO26" s="224"/>
    </row>
    <row r="27" spans="1:41" ht="48.75" customHeight="1">
      <c r="A27" s="485"/>
      <c r="B27" s="1269"/>
      <c r="C27" s="181" t="s">
        <v>299</v>
      </c>
      <c r="D27" s="819">
        <v>1</v>
      </c>
      <c r="E27" s="819">
        <v>1</v>
      </c>
      <c r="F27" s="819">
        <v>1</v>
      </c>
      <c r="G27" s="819">
        <v>1</v>
      </c>
      <c r="H27" s="819">
        <v>1</v>
      </c>
      <c r="I27" s="819">
        <v>1</v>
      </c>
      <c r="J27" s="819">
        <v>1</v>
      </c>
      <c r="K27" s="819">
        <v>1</v>
      </c>
      <c r="L27" s="314"/>
      <c r="M27" s="250"/>
      <c r="N27" s="250"/>
      <c r="O27" s="291"/>
      <c r="P27" s="291"/>
      <c r="Q27" s="291"/>
      <c r="R27" s="291"/>
      <c r="S27" s="291"/>
      <c r="T27" s="291"/>
      <c r="U27" s="291"/>
      <c r="V27" s="292"/>
      <c r="W27" s="292"/>
      <c r="X27" s="292"/>
      <c r="Y27" s="292"/>
      <c r="Z27" s="292"/>
      <c r="AA27" s="292"/>
      <c r="AB27" s="292"/>
      <c r="AC27" s="292"/>
      <c r="AD27" s="292"/>
      <c r="AE27" s="292"/>
      <c r="AF27" s="219"/>
      <c r="AG27" s="218"/>
      <c r="AH27" s="218"/>
      <c r="AI27" s="218"/>
      <c r="AJ27" s="218"/>
      <c r="AK27" s="218"/>
      <c r="AL27" s="218"/>
      <c r="AM27" s="218"/>
      <c r="AN27" s="218"/>
      <c r="AO27" s="224"/>
    </row>
    <row r="28" spans="1:41" ht="48.75" customHeight="1">
      <c r="A28" s="485"/>
      <c r="B28" s="1269"/>
      <c r="C28" s="182" t="s">
        <v>300</v>
      </c>
      <c r="D28" s="836" t="s">
        <v>61</v>
      </c>
      <c r="E28" s="836" t="s">
        <v>61</v>
      </c>
      <c r="F28" s="836" t="s">
        <v>61</v>
      </c>
      <c r="G28" s="836" t="s">
        <v>61</v>
      </c>
      <c r="H28" s="835">
        <v>5870</v>
      </c>
      <c r="I28" s="835">
        <v>3306</v>
      </c>
      <c r="J28" s="835">
        <v>6629</v>
      </c>
      <c r="K28" s="835">
        <v>2157</v>
      </c>
      <c r="L28" s="314"/>
      <c r="M28" s="250"/>
      <c r="N28" s="250"/>
      <c r="O28" s="291"/>
      <c r="P28" s="291"/>
      <c r="Q28" s="291"/>
      <c r="R28" s="291"/>
      <c r="S28" s="291"/>
      <c r="T28" s="291"/>
      <c r="U28" s="291"/>
      <c r="V28" s="292"/>
      <c r="W28" s="292"/>
      <c r="X28" s="292"/>
      <c r="Y28" s="292"/>
      <c r="Z28" s="292"/>
      <c r="AA28" s="292"/>
      <c r="AB28" s="292"/>
      <c r="AC28" s="292"/>
      <c r="AD28" s="292"/>
      <c r="AE28" s="292"/>
      <c r="AF28" s="219"/>
      <c r="AG28" s="218"/>
      <c r="AH28" s="218"/>
      <c r="AI28" s="218"/>
      <c r="AJ28" s="218"/>
      <c r="AK28" s="218"/>
      <c r="AL28" s="218"/>
      <c r="AM28" s="218"/>
      <c r="AN28" s="218"/>
      <c r="AO28" s="224"/>
    </row>
    <row r="29" spans="1:41" ht="48.75" customHeight="1">
      <c r="A29" s="485"/>
      <c r="B29" s="1269"/>
      <c r="C29" s="229" t="s">
        <v>301</v>
      </c>
      <c r="D29" s="837" t="s">
        <v>61</v>
      </c>
      <c r="E29" s="837" t="s">
        <v>61</v>
      </c>
      <c r="F29" s="837" t="s">
        <v>61</v>
      </c>
      <c r="G29" s="837" t="s">
        <v>61</v>
      </c>
      <c r="H29" s="821">
        <v>0.86</v>
      </c>
      <c r="I29" s="821">
        <v>0.83</v>
      </c>
      <c r="J29" s="821">
        <v>0.91200000000000003</v>
      </c>
      <c r="K29" s="821">
        <v>0.57999999999999996</v>
      </c>
      <c r="L29" s="314"/>
      <c r="M29" s="250"/>
      <c r="N29" s="250"/>
      <c r="O29" s="291"/>
      <c r="P29" s="291"/>
      <c r="Q29" s="291"/>
      <c r="R29" s="291"/>
      <c r="S29" s="291"/>
      <c r="T29" s="291"/>
      <c r="U29" s="291"/>
      <c r="V29" s="292"/>
      <c r="W29" s="292"/>
      <c r="X29" s="292"/>
      <c r="Y29" s="292"/>
      <c r="Z29" s="292"/>
      <c r="AA29" s="292"/>
      <c r="AB29" s="292"/>
      <c r="AC29" s="292"/>
      <c r="AD29" s="292"/>
      <c r="AE29" s="292"/>
      <c r="AF29" s="219"/>
      <c r="AG29" s="218"/>
      <c r="AH29" s="218"/>
      <c r="AI29" s="218"/>
      <c r="AJ29" s="218"/>
      <c r="AK29" s="218"/>
      <c r="AL29" s="218"/>
      <c r="AM29" s="218"/>
      <c r="AN29" s="218"/>
      <c r="AO29" s="224"/>
    </row>
    <row r="30" spans="1:41" s="228" customFormat="1" ht="53.25" customHeight="1">
      <c r="A30" s="492"/>
      <c r="B30" s="291"/>
      <c r="C30" s="1749" t="s">
        <v>302</v>
      </c>
      <c r="D30" s="1750"/>
      <c r="E30" s="1750"/>
      <c r="F30" s="1750"/>
      <c r="G30" s="1750"/>
      <c r="H30" s="1750"/>
      <c r="I30" s="1750"/>
      <c r="J30" s="1750"/>
      <c r="K30" s="1750"/>
      <c r="L30" s="291"/>
      <c r="M30" s="291"/>
      <c r="N30" s="291"/>
      <c r="O30" s="291"/>
      <c r="P30" s="291"/>
      <c r="Q30" s="291"/>
      <c r="R30" s="291"/>
      <c r="S30" s="291"/>
      <c r="T30" s="291"/>
      <c r="U30" s="291"/>
      <c r="V30" s="292"/>
      <c r="W30" s="292"/>
      <c r="X30" s="292"/>
      <c r="Y30" s="292"/>
      <c r="Z30" s="292"/>
      <c r="AA30" s="292"/>
      <c r="AB30" s="292"/>
      <c r="AC30" s="292"/>
      <c r="AD30" s="292"/>
      <c r="AE30" s="292"/>
      <c r="AF30" s="219"/>
      <c r="AG30" s="218"/>
      <c r="AH30" s="218"/>
      <c r="AI30" s="218"/>
      <c r="AJ30" s="218"/>
      <c r="AK30" s="218"/>
      <c r="AL30" s="218"/>
      <c r="AM30" s="218"/>
      <c r="AN30" s="239"/>
      <c r="AO30" s="237"/>
    </row>
    <row r="31" spans="1:41" s="228" customFormat="1" ht="15" customHeight="1">
      <c r="A31" s="492"/>
      <c r="B31" s="1269"/>
      <c r="C31" s="324"/>
      <c r="D31" s="324"/>
      <c r="E31" s="324"/>
      <c r="F31" s="324"/>
      <c r="G31" s="324"/>
      <c r="H31" s="650"/>
      <c r="I31" s="650"/>
      <c r="J31" s="650"/>
      <c r="K31" s="650"/>
      <c r="L31" s="291"/>
      <c r="M31" s="291"/>
      <c r="N31" s="291"/>
      <c r="O31" s="291"/>
      <c r="P31" s="291"/>
      <c r="Q31" s="291"/>
      <c r="R31" s="291"/>
      <c r="S31" s="291"/>
      <c r="T31" s="291"/>
      <c r="U31" s="291"/>
      <c r="V31" s="292"/>
      <c r="W31" s="292"/>
      <c r="X31" s="292"/>
      <c r="Y31" s="292"/>
      <c r="Z31" s="292"/>
      <c r="AA31" s="292"/>
      <c r="AB31" s="292"/>
      <c r="AC31" s="292"/>
      <c r="AD31" s="292"/>
      <c r="AE31" s="292"/>
      <c r="AF31" s="219"/>
      <c r="AG31" s="218"/>
      <c r="AH31" s="218"/>
      <c r="AI31" s="218"/>
      <c r="AJ31" s="218"/>
      <c r="AK31" s="218"/>
      <c r="AL31" s="218"/>
      <c r="AM31" s="218"/>
      <c r="AN31" s="239"/>
      <c r="AO31" s="237"/>
    </row>
    <row r="32" spans="1:41" ht="15" customHeight="1">
      <c r="A32" s="485"/>
      <c r="B32" s="1269"/>
      <c r="C32" s="1744" t="s">
        <v>303</v>
      </c>
      <c r="D32" s="1744"/>
      <c r="E32" s="1744"/>
      <c r="F32" s="1744"/>
      <c r="G32" s="1744"/>
      <c r="H32" s="294"/>
      <c r="I32" s="291"/>
      <c r="J32" s="291"/>
      <c r="K32" s="291"/>
      <c r="L32" s="291"/>
      <c r="M32" s="291"/>
      <c r="N32" s="291"/>
      <c r="O32" s="291"/>
      <c r="P32" s="291"/>
      <c r="Q32" s="291"/>
      <c r="R32" s="291"/>
      <c r="S32" s="291"/>
      <c r="T32" s="291"/>
      <c r="U32" s="291"/>
      <c r="V32" s="292"/>
      <c r="W32" s="292"/>
      <c r="X32" s="292"/>
      <c r="Y32" s="292"/>
      <c r="Z32" s="292"/>
      <c r="AA32" s="292"/>
      <c r="AB32" s="292"/>
      <c r="AC32" s="292"/>
      <c r="AD32" s="292"/>
      <c r="AE32" s="292"/>
      <c r="AF32" s="219"/>
      <c r="AG32" s="218"/>
      <c r="AH32" s="218"/>
      <c r="AI32" s="218"/>
      <c r="AJ32" s="218"/>
      <c r="AK32" s="218"/>
      <c r="AL32" s="218"/>
      <c r="AM32" s="218"/>
      <c r="AN32" s="218"/>
      <c r="AO32" s="224"/>
    </row>
    <row r="33" spans="1:41" ht="15" customHeight="1">
      <c r="A33" s="485"/>
      <c r="B33" s="1269"/>
      <c r="C33" s="477" t="s">
        <v>50</v>
      </c>
      <c r="D33" s="676">
        <v>2021</v>
      </c>
      <c r="E33" s="676">
        <v>2022</v>
      </c>
      <c r="F33" s="676">
        <v>2023</v>
      </c>
      <c r="G33" s="676">
        <v>2024</v>
      </c>
      <c r="H33" s="294"/>
      <c r="I33" s="291"/>
      <c r="J33" s="291"/>
      <c r="K33" s="291"/>
      <c r="L33" s="291"/>
      <c r="M33" s="291"/>
      <c r="N33" s="291"/>
      <c r="O33" s="291"/>
      <c r="P33" s="291"/>
      <c r="Q33" s="291"/>
      <c r="R33" s="291"/>
      <c r="S33" s="291"/>
      <c r="T33" s="291"/>
      <c r="U33" s="291"/>
      <c r="V33" s="292"/>
      <c r="W33" s="292"/>
      <c r="X33" s="292"/>
      <c r="Y33" s="292"/>
      <c r="Z33" s="292"/>
      <c r="AA33" s="292"/>
      <c r="AB33" s="292"/>
      <c r="AC33" s="292"/>
      <c r="AD33" s="292"/>
      <c r="AE33" s="292"/>
      <c r="AF33" s="219"/>
      <c r="AG33" s="218"/>
      <c r="AH33" s="218"/>
      <c r="AI33" s="218"/>
      <c r="AJ33" s="218"/>
      <c r="AK33" s="218"/>
      <c r="AL33" s="218"/>
      <c r="AM33" s="218"/>
      <c r="AN33" s="218"/>
      <c r="AO33" s="224"/>
    </row>
    <row r="34" spans="1:41" ht="42" customHeight="1">
      <c r="A34" s="485"/>
      <c r="B34" s="291"/>
      <c r="C34" s="264" t="s">
        <v>304</v>
      </c>
      <c r="D34" s="1329">
        <v>18000000</v>
      </c>
      <c r="E34" s="1329">
        <v>22627648</v>
      </c>
      <c r="F34" s="1329">
        <v>18303299</v>
      </c>
      <c r="G34" s="1329">
        <v>0</v>
      </c>
      <c r="H34" s="291"/>
      <c r="I34" s="291"/>
      <c r="J34" s="291"/>
      <c r="K34" s="291"/>
      <c r="L34" s="291"/>
      <c r="M34" s="291"/>
      <c r="N34" s="291"/>
      <c r="O34" s="291"/>
      <c r="P34" s="291"/>
      <c r="Q34" s="291"/>
      <c r="R34" s="291"/>
      <c r="S34" s="291"/>
      <c r="T34" s="291"/>
      <c r="U34" s="291"/>
      <c r="V34" s="292"/>
      <c r="W34" s="292"/>
      <c r="X34" s="292"/>
      <c r="Y34" s="292"/>
      <c r="Z34" s="292"/>
      <c r="AA34" s="292"/>
      <c r="AB34" s="292"/>
      <c r="AC34" s="292"/>
      <c r="AD34" s="292"/>
      <c r="AE34" s="292"/>
      <c r="AF34" s="219"/>
      <c r="AG34" s="218"/>
      <c r="AH34" s="218"/>
      <c r="AI34" s="218"/>
      <c r="AJ34" s="218"/>
      <c r="AK34" s="218"/>
      <c r="AL34" s="218"/>
      <c r="AM34" s="218"/>
      <c r="AN34" s="218"/>
      <c r="AO34" s="224"/>
    </row>
    <row r="35" spans="1:41" ht="24" customHeight="1">
      <c r="A35" s="485"/>
      <c r="B35" s="291"/>
      <c r="C35" s="265" t="s">
        <v>305</v>
      </c>
      <c r="D35" s="1330">
        <v>6991115</v>
      </c>
      <c r="E35" s="1330">
        <v>7971374</v>
      </c>
      <c r="F35" s="1330">
        <v>8972664</v>
      </c>
      <c r="G35" s="1330">
        <v>10099902.33</v>
      </c>
      <c r="H35" s="291"/>
      <c r="I35" s="291"/>
      <c r="J35" s="291"/>
      <c r="K35" s="291"/>
      <c r="L35" s="291"/>
      <c r="M35" s="291"/>
      <c r="N35" s="291"/>
      <c r="O35" s="291"/>
      <c r="P35" s="291"/>
      <c r="Q35" s="291"/>
      <c r="R35" s="291"/>
      <c r="S35" s="291"/>
      <c r="T35" s="291"/>
      <c r="U35" s="291"/>
      <c r="V35" s="292"/>
      <c r="W35" s="292"/>
      <c r="X35" s="292"/>
      <c r="Y35" s="292"/>
      <c r="Z35" s="292"/>
      <c r="AA35" s="292"/>
      <c r="AB35" s="292"/>
      <c r="AC35" s="292"/>
      <c r="AD35" s="292"/>
      <c r="AE35" s="292"/>
      <c r="AF35" s="219"/>
      <c r="AG35" s="218"/>
      <c r="AH35" s="218"/>
      <c r="AI35" s="218"/>
      <c r="AJ35" s="218"/>
      <c r="AK35" s="218"/>
      <c r="AL35" s="218"/>
      <c r="AM35" s="218"/>
      <c r="AN35" s="218"/>
      <c r="AO35" s="224"/>
    </row>
    <row r="36" spans="1:41" ht="42" customHeight="1">
      <c r="A36" s="485"/>
      <c r="B36" s="291"/>
      <c r="C36" s="265" t="s">
        <v>306</v>
      </c>
      <c r="D36" s="1330" t="s">
        <v>61</v>
      </c>
      <c r="E36" s="1330">
        <v>800000</v>
      </c>
      <c r="F36" s="1330">
        <v>3582857</v>
      </c>
      <c r="G36" s="1330">
        <v>167629352</v>
      </c>
      <c r="H36" s="291"/>
      <c r="I36" s="291"/>
      <c r="J36" s="291"/>
      <c r="K36" s="291"/>
      <c r="L36" s="291"/>
      <c r="M36" s="291"/>
      <c r="N36" s="291"/>
      <c r="O36" s="291"/>
      <c r="P36" s="291"/>
      <c r="Q36" s="291"/>
      <c r="R36" s="291"/>
      <c r="S36" s="291"/>
      <c r="T36" s="291"/>
      <c r="U36" s="291"/>
      <c r="V36" s="292"/>
      <c r="W36" s="292"/>
      <c r="X36" s="292"/>
      <c r="Y36" s="292"/>
      <c r="Z36" s="292"/>
      <c r="AA36" s="292"/>
      <c r="AB36" s="292"/>
      <c r="AC36" s="292"/>
      <c r="AD36" s="292"/>
      <c r="AE36" s="292"/>
      <c r="AF36" s="219"/>
      <c r="AG36" s="218"/>
      <c r="AH36" s="218"/>
      <c r="AI36" s="218"/>
      <c r="AJ36" s="218"/>
      <c r="AK36" s="218"/>
      <c r="AL36" s="218"/>
      <c r="AM36" s="218"/>
      <c r="AN36" s="218"/>
      <c r="AO36" s="224"/>
    </row>
    <row r="37" spans="1:41" ht="35.25" customHeight="1">
      <c r="A37" s="485"/>
      <c r="B37" s="291"/>
      <c r="C37" s="325" t="s">
        <v>53</v>
      </c>
      <c r="D37" s="1331">
        <v>24991115</v>
      </c>
      <c r="E37" s="1331">
        <v>31399022</v>
      </c>
      <c r="F37" s="1331">
        <v>30858820</v>
      </c>
      <c r="G37" s="1331">
        <f>SUM(G34:G36)</f>
        <v>177729254.33000001</v>
      </c>
      <c r="H37" s="291"/>
      <c r="I37" s="291"/>
      <c r="J37" s="291"/>
      <c r="K37" s="291"/>
      <c r="L37" s="291"/>
      <c r="M37" s="291"/>
      <c r="N37" s="291"/>
      <c r="O37" s="291"/>
      <c r="P37" s="291"/>
      <c r="Q37" s="291"/>
      <c r="R37" s="291"/>
      <c r="S37" s="291"/>
      <c r="T37" s="291"/>
      <c r="U37" s="291"/>
      <c r="V37" s="292"/>
      <c r="W37" s="292"/>
      <c r="X37" s="292"/>
      <c r="Y37" s="292"/>
      <c r="Z37" s="292"/>
      <c r="AA37" s="292"/>
      <c r="AB37" s="292"/>
      <c r="AC37" s="292"/>
      <c r="AD37" s="292"/>
      <c r="AE37" s="292"/>
      <c r="AF37" s="219"/>
      <c r="AG37" s="218"/>
      <c r="AH37" s="218"/>
      <c r="AI37" s="218"/>
      <c r="AJ37" s="218"/>
      <c r="AK37" s="218"/>
      <c r="AL37" s="218"/>
      <c r="AM37" s="218"/>
      <c r="AN37" s="218"/>
      <c r="AO37" s="224"/>
    </row>
    <row r="38" spans="1:41" ht="20.25" customHeight="1">
      <c r="A38" s="485"/>
      <c r="B38" s="291"/>
      <c r="C38" s="1643"/>
      <c r="D38" s="1643"/>
      <c r="E38" s="1643"/>
      <c r="F38" s="1643"/>
      <c r="G38" s="291"/>
      <c r="H38" s="291"/>
      <c r="I38" s="291"/>
      <c r="J38" s="291"/>
      <c r="K38" s="291"/>
      <c r="L38" s="291"/>
      <c r="M38" s="291"/>
      <c r="N38" s="291"/>
      <c r="O38" s="291"/>
      <c r="P38" s="291"/>
      <c r="Q38" s="291"/>
      <c r="R38" s="291"/>
      <c r="S38" s="291"/>
      <c r="T38" s="291"/>
      <c r="U38" s="291"/>
      <c r="V38" s="292"/>
      <c r="W38" s="292"/>
      <c r="X38" s="292"/>
      <c r="Y38" s="292"/>
      <c r="Z38" s="292"/>
      <c r="AA38" s="292"/>
      <c r="AB38" s="292"/>
      <c r="AC38" s="292"/>
      <c r="AD38" s="292"/>
      <c r="AE38" s="292"/>
      <c r="AF38" s="219"/>
      <c r="AG38" s="218"/>
      <c r="AH38" s="218"/>
      <c r="AI38" s="218"/>
      <c r="AJ38" s="218"/>
      <c r="AK38" s="218"/>
      <c r="AL38" s="218"/>
      <c r="AM38" s="218"/>
      <c r="AN38" s="218"/>
      <c r="AO38" s="224"/>
    </row>
    <row r="39" spans="1:41" ht="24" customHeight="1">
      <c r="A39" s="485"/>
      <c r="B39" s="291"/>
      <c r="C39" s="326" t="s">
        <v>307</v>
      </c>
      <c r="D39" s="327"/>
      <c r="E39" s="327"/>
      <c r="F39" s="327"/>
      <c r="G39" s="291"/>
      <c r="H39" s="291"/>
      <c r="I39" s="291"/>
      <c r="J39" s="291"/>
      <c r="K39" s="291"/>
      <c r="L39" s="291"/>
      <c r="M39" s="291"/>
      <c r="N39" s="291"/>
      <c r="O39" s="291"/>
      <c r="P39" s="291"/>
      <c r="Q39" s="291"/>
      <c r="R39" s="291"/>
      <c r="S39" s="291"/>
      <c r="T39" s="291"/>
      <c r="U39" s="291"/>
      <c r="V39" s="292"/>
      <c r="W39" s="292"/>
      <c r="X39" s="292"/>
      <c r="Y39" s="292"/>
      <c r="Z39" s="292"/>
      <c r="AA39" s="292"/>
      <c r="AB39" s="292"/>
      <c r="AC39" s="292"/>
      <c r="AD39" s="292"/>
      <c r="AE39" s="292"/>
      <c r="AF39" s="219"/>
      <c r="AG39" s="218"/>
      <c r="AH39" s="218"/>
      <c r="AI39" s="218"/>
      <c r="AJ39" s="218"/>
      <c r="AK39" s="218"/>
      <c r="AL39" s="218"/>
      <c r="AM39" s="218"/>
      <c r="AN39" s="218"/>
      <c r="AO39" s="224"/>
    </row>
    <row r="40" spans="1:41" ht="42" customHeight="1">
      <c r="A40" s="485"/>
      <c r="B40" s="291"/>
      <c r="C40" s="1693" t="s">
        <v>308</v>
      </c>
      <c r="D40" s="1694"/>
      <c r="E40" s="1694"/>
      <c r="F40" s="1694"/>
      <c r="G40" s="1694"/>
      <c r="H40" s="1694"/>
      <c r="I40" s="1694"/>
      <c r="J40" s="1694"/>
      <c r="K40" s="328"/>
      <c r="L40" s="291"/>
      <c r="M40" s="291"/>
      <c r="N40" s="291"/>
      <c r="O40" s="291"/>
      <c r="P40" s="291"/>
      <c r="Q40" s="291"/>
      <c r="R40" s="291"/>
      <c r="S40" s="291"/>
      <c r="T40" s="291"/>
      <c r="U40" s="291"/>
      <c r="V40" s="292"/>
      <c r="W40" s="292"/>
      <c r="X40" s="292"/>
      <c r="Y40" s="292"/>
      <c r="Z40" s="292"/>
      <c r="AA40" s="292"/>
      <c r="AB40" s="292"/>
      <c r="AC40" s="292"/>
      <c r="AD40" s="292"/>
      <c r="AE40" s="292"/>
      <c r="AF40" s="219"/>
      <c r="AG40" s="218"/>
      <c r="AH40" s="218"/>
      <c r="AI40" s="218"/>
      <c r="AJ40" s="218"/>
      <c r="AK40" s="218"/>
      <c r="AL40" s="218"/>
      <c r="AM40" s="218"/>
      <c r="AN40" s="218"/>
      <c r="AO40" s="224"/>
    </row>
    <row r="41" spans="1:41" ht="20.25" customHeight="1">
      <c r="A41" s="485"/>
      <c r="B41" s="291"/>
      <c r="C41" s="291"/>
      <c r="D41" s="291"/>
      <c r="E41" s="291"/>
      <c r="F41" s="291"/>
      <c r="G41" s="291"/>
      <c r="H41" s="291"/>
      <c r="I41" s="291"/>
      <c r="J41" s="291"/>
      <c r="K41" s="291"/>
      <c r="L41" s="291"/>
      <c r="M41" s="291"/>
      <c r="N41" s="291"/>
      <c r="O41" s="291"/>
      <c r="P41" s="291"/>
      <c r="Q41" s="291"/>
      <c r="R41" s="291"/>
      <c r="S41" s="291"/>
      <c r="T41" s="291"/>
      <c r="U41" s="291"/>
      <c r="V41" s="292"/>
      <c r="W41" s="292"/>
      <c r="X41" s="292"/>
      <c r="Y41" s="292"/>
      <c r="Z41" s="292"/>
      <c r="AA41" s="292"/>
      <c r="AB41" s="292"/>
      <c r="AC41" s="292"/>
      <c r="AD41" s="292"/>
      <c r="AE41" s="292"/>
      <c r="AF41" s="219"/>
      <c r="AG41" s="218"/>
      <c r="AH41" s="218"/>
      <c r="AI41" s="218"/>
      <c r="AJ41" s="218"/>
      <c r="AK41" s="218"/>
      <c r="AL41" s="218"/>
      <c r="AM41" s="218"/>
      <c r="AN41" s="218"/>
      <c r="AO41" s="224"/>
    </row>
    <row r="42" spans="1:41" ht="28.5" customHeight="1">
      <c r="A42" s="485"/>
      <c r="B42" s="291"/>
      <c r="C42" s="1752" t="s">
        <v>309</v>
      </c>
      <c r="D42" s="1753"/>
      <c r="E42" s="1753"/>
      <c r="F42" s="1753"/>
      <c r="G42" s="1753"/>
      <c r="H42" s="1753"/>
      <c r="I42" s="1753"/>
      <c r="J42" s="1753"/>
      <c r="K42" s="1753"/>
      <c r="L42" s="313"/>
      <c r="M42" s="313"/>
      <c r="N42" s="313"/>
      <c r="O42" s="313"/>
      <c r="P42" s="313"/>
      <c r="Q42" s="313"/>
      <c r="R42" s="313"/>
      <c r="S42" s="291"/>
      <c r="T42" s="291"/>
      <c r="U42" s="291"/>
      <c r="V42" s="292"/>
      <c r="W42" s="292"/>
      <c r="X42" s="292"/>
      <c r="Y42" s="292"/>
      <c r="Z42" s="292"/>
      <c r="AA42" s="292"/>
      <c r="AB42" s="292"/>
      <c r="AC42" s="292"/>
      <c r="AD42" s="292"/>
      <c r="AE42" s="292"/>
      <c r="AF42" s="219"/>
      <c r="AG42" s="218"/>
      <c r="AH42" s="218"/>
      <c r="AI42" s="218"/>
      <c r="AJ42" s="218"/>
      <c r="AK42" s="218"/>
      <c r="AL42" s="218"/>
      <c r="AM42" s="218"/>
      <c r="AN42" s="218"/>
      <c r="AO42" s="224"/>
    </row>
    <row r="43" spans="1:41" ht="25.5" customHeight="1">
      <c r="A43" s="485"/>
      <c r="B43" s="1269"/>
      <c r="C43" s="1743" t="s">
        <v>310</v>
      </c>
      <c r="D43" s="1743"/>
      <c r="E43" s="1743"/>
      <c r="F43" s="1743"/>
      <c r="G43" s="1743"/>
      <c r="H43" s="1743"/>
      <c r="I43" s="1743"/>
      <c r="J43" s="1743"/>
      <c r="K43" s="1743"/>
      <c r="L43" s="1743"/>
      <c r="M43" s="1743"/>
      <c r="N43" s="1743"/>
      <c r="O43" s="1743"/>
      <c r="P43" s="1743"/>
      <c r="Q43" s="1743"/>
      <c r="R43" s="1743"/>
      <c r="S43" s="329"/>
      <c r="T43" s="329"/>
      <c r="U43" s="329"/>
      <c r="V43" s="329"/>
      <c r="W43" s="329"/>
      <c r="X43" s="329"/>
      <c r="Y43" s="292"/>
      <c r="Z43" s="292"/>
      <c r="AA43" s="292"/>
      <c r="AB43" s="292"/>
      <c r="AC43" s="292"/>
      <c r="AD43" s="292"/>
      <c r="AE43" s="292"/>
      <c r="AF43" s="219"/>
      <c r="AG43" s="218"/>
      <c r="AH43" s="218"/>
      <c r="AI43" s="218"/>
      <c r="AJ43" s="218"/>
      <c r="AK43" s="218"/>
      <c r="AL43" s="218"/>
      <c r="AM43" s="218"/>
      <c r="AN43" s="218"/>
      <c r="AO43" s="224"/>
    </row>
    <row r="44" spans="1:41" s="240" customFormat="1" ht="16">
      <c r="A44" s="493"/>
      <c r="B44" s="1270"/>
      <c r="C44" s="648" t="s">
        <v>50</v>
      </c>
      <c r="D44" s="1723">
        <v>2021</v>
      </c>
      <c r="E44" s="1723"/>
      <c r="F44" s="1723"/>
      <c r="G44" s="1723">
        <v>2022</v>
      </c>
      <c r="H44" s="1723"/>
      <c r="I44" s="1723"/>
      <c r="J44" s="1723"/>
      <c r="K44" s="1723">
        <v>2023</v>
      </c>
      <c r="L44" s="1723"/>
      <c r="M44" s="1723"/>
      <c r="N44" s="1723"/>
      <c r="O44" s="1723">
        <v>2024</v>
      </c>
      <c r="P44" s="1723"/>
      <c r="Q44" s="1723"/>
      <c r="R44" s="1723"/>
      <c r="S44" s="330"/>
      <c r="T44" s="315"/>
      <c r="U44" s="315"/>
      <c r="V44" s="315"/>
      <c r="W44" s="315"/>
      <c r="X44" s="315"/>
      <c r="Y44" s="315"/>
      <c r="Z44" s="315"/>
      <c r="AA44" s="315"/>
      <c r="AB44" s="315"/>
      <c r="AC44" s="315"/>
      <c r="AD44" s="315"/>
      <c r="AE44" s="315"/>
      <c r="AF44" s="252"/>
      <c r="AG44" s="242"/>
      <c r="AH44" s="242"/>
      <c r="AI44" s="242"/>
      <c r="AJ44" s="242"/>
      <c r="AK44" s="242"/>
      <c r="AL44" s="242"/>
      <c r="AM44" s="242"/>
      <c r="AN44" s="242"/>
      <c r="AO44" s="331"/>
    </row>
    <row r="45" spans="1:41" s="240" customFormat="1" ht="27.75" customHeight="1">
      <c r="A45" s="493"/>
      <c r="B45" s="1270"/>
      <c r="C45" s="648"/>
      <c r="D45" s="648" t="s">
        <v>311</v>
      </c>
      <c r="E45" s="648" t="s">
        <v>312</v>
      </c>
      <c r="F45" s="494" t="s">
        <v>53</v>
      </c>
      <c r="G45" s="648" t="s">
        <v>311</v>
      </c>
      <c r="H45" s="648" t="s">
        <v>312</v>
      </c>
      <c r="I45" s="648" t="s">
        <v>313</v>
      </c>
      <c r="J45" s="494" t="s">
        <v>53</v>
      </c>
      <c r="K45" s="648" t="s">
        <v>311</v>
      </c>
      <c r="L45" s="648" t="s">
        <v>312</v>
      </c>
      <c r="M45" s="648" t="s">
        <v>313</v>
      </c>
      <c r="N45" s="494" t="s">
        <v>53</v>
      </c>
      <c r="O45" s="648" t="s">
        <v>311</v>
      </c>
      <c r="P45" s="648" t="s">
        <v>312</v>
      </c>
      <c r="Q45" s="648" t="s">
        <v>313</v>
      </c>
      <c r="R45" s="494" t="s">
        <v>53</v>
      </c>
      <c r="S45" s="330"/>
      <c r="T45" s="315"/>
      <c r="U45" s="315"/>
      <c r="V45" s="315"/>
      <c r="W45" s="315"/>
      <c r="X45" s="315"/>
      <c r="Y45" s="315"/>
      <c r="Z45" s="315"/>
      <c r="AA45" s="315"/>
      <c r="AB45" s="315"/>
      <c r="AC45" s="315"/>
      <c r="AD45" s="315"/>
      <c r="AE45" s="315"/>
      <c r="AF45" s="252"/>
      <c r="AG45" s="242"/>
      <c r="AH45" s="242"/>
      <c r="AI45" s="242"/>
      <c r="AJ45" s="242"/>
      <c r="AK45" s="242"/>
      <c r="AL45" s="242"/>
      <c r="AM45" s="242"/>
      <c r="AN45" s="242"/>
      <c r="AO45" s="331"/>
    </row>
    <row r="46" spans="1:41" ht="36" customHeight="1">
      <c r="A46" s="485"/>
      <c r="B46" s="1269"/>
      <c r="C46" s="181" t="s">
        <v>314</v>
      </c>
      <c r="D46" s="709">
        <v>0</v>
      </c>
      <c r="E46" s="709">
        <v>0</v>
      </c>
      <c r="F46" s="709">
        <v>0</v>
      </c>
      <c r="G46" s="709">
        <v>1</v>
      </c>
      <c r="H46" s="709">
        <v>0</v>
      </c>
      <c r="I46" s="709">
        <v>0</v>
      </c>
      <c r="J46" s="709">
        <v>1</v>
      </c>
      <c r="K46" s="709">
        <v>0</v>
      </c>
      <c r="L46" s="709">
        <v>0</v>
      </c>
      <c r="M46" s="709">
        <v>0</v>
      </c>
      <c r="N46" s="709">
        <v>0</v>
      </c>
      <c r="O46" s="709">
        <v>0</v>
      </c>
      <c r="P46" s="709">
        <v>0</v>
      </c>
      <c r="Q46" s="709">
        <v>0</v>
      </c>
      <c r="R46" s="741">
        <v>0</v>
      </c>
      <c r="S46" s="329"/>
      <c r="T46" s="292"/>
      <c r="U46" s="292"/>
      <c r="V46" s="292"/>
      <c r="W46" s="292"/>
      <c r="X46" s="292"/>
      <c r="Y46" s="292"/>
      <c r="Z46" s="292"/>
      <c r="AA46" s="292"/>
      <c r="AB46" s="292"/>
      <c r="AC46" s="292"/>
      <c r="AD46" s="292"/>
      <c r="AE46" s="292"/>
      <c r="AF46" s="219"/>
      <c r="AG46" s="218"/>
      <c r="AH46" s="218"/>
      <c r="AI46" s="218"/>
      <c r="AJ46" s="218"/>
      <c r="AK46" s="218"/>
      <c r="AL46" s="218"/>
      <c r="AM46" s="218"/>
      <c r="AN46" s="218"/>
      <c r="AO46" s="224"/>
    </row>
    <row r="47" spans="1:41" ht="36" customHeight="1">
      <c r="A47" s="485"/>
      <c r="B47" s="1269"/>
      <c r="C47" s="182" t="s">
        <v>315</v>
      </c>
      <c r="D47" s="693">
        <v>0</v>
      </c>
      <c r="E47" s="693">
        <v>0</v>
      </c>
      <c r="F47" s="693">
        <v>0</v>
      </c>
      <c r="G47" s="693">
        <v>0.09</v>
      </c>
      <c r="H47" s="693">
        <v>0</v>
      </c>
      <c r="I47" s="693">
        <v>0</v>
      </c>
      <c r="J47" s="693">
        <v>0.08</v>
      </c>
      <c r="K47" s="693">
        <v>0</v>
      </c>
      <c r="L47" s="693">
        <v>0</v>
      </c>
      <c r="M47" s="693">
        <v>0</v>
      </c>
      <c r="N47" s="693">
        <v>0</v>
      </c>
      <c r="O47" s="693">
        <v>0</v>
      </c>
      <c r="P47" s="693">
        <v>0</v>
      </c>
      <c r="Q47" s="693">
        <v>0</v>
      </c>
      <c r="R47" s="742">
        <v>0</v>
      </c>
      <c r="S47" s="329"/>
      <c r="T47" s="292"/>
      <c r="U47" s="292"/>
      <c r="V47" s="292"/>
      <c r="W47" s="292"/>
      <c r="X47" s="292"/>
      <c r="Y47" s="292"/>
      <c r="Z47" s="292"/>
      <c r="AA47" s="292"/>
      <c r="AB47" s="292"/>
      <c r="AC47" s="292"/>
      <c r="AD47" s="292"/>
      <c r="AE47" s="292"/>
      <c r="AF47" s="219"/>
      <c r="AG47" s="218"/>
      <c r="AH47" s="218"/>
      <c r="AI47" s="218"/>
      <c r="AJ47" s="218"/>
      <c r="AK47" s="218"/>
      <c r="AL47" s="218"/>
      <c r="AM47" s="218"/>
      <c r="AN47" s="218"/>
      <c r="AO47" s="224"/>
    </row>
    <row r="48" spans="1:41" ht="36" customHeight="1">
      <c r="A48" s="485"/>
      <c r="B48" s="1269"/>
      <c r="C48" s="181" t="s">
        <v>316</v>
      </c>
      <c r="D48" s="709">
        <v>7</v>
      </c>
      <c r="E48" s="709">
        <v>0</v>
      </c>
      <c r="F48" s="709">
        <v>7</v>
      </c>
      <c r="G48" s="709">
        <v>12</v>
      </c>
      <c r="H48" s="709">
        <v>0</v>
      </c>
      <c r="I48" s="709">
        <v>0</v>
      </c>
      <c r="J48" s="709">
        <v>12</v>
      </c>
      <c r="K48" s="709">
        <v>5</v>
      </c>
      <c r="L48" s="709">
        <v>0</v>
      </c>
      <c r="M48" s="709">
        <v>0</v>
      </c>
      <c r="N48" s="709">
        <v>5</v>
      </c>
      <c r="O48" s="709">
        <v>6</v>
      </c>
      <c r="P48" s="709">
        <v>0</v>
      </c>
      <c r="Q48" s="709">
        <v>0</v>
      </c>
      <c r="R48" s="741">
        <v>6</v>
      </c>
      <c r="S48" s="329"/>
      <c r="T48" s="292"/>
      <c r="U48" s="292"/>
      <c r="V48" s="292"/>
      <c r="W48" s="292"/>
      <c r="X48" s="292"/>
      <c r="Y48" s="292"/>
      <c r="Z48" s="292"/>
      <c r="AA48" s="292"/>
      <c r="AB48" s="292"/>
      <c r="AC48" s="292"/>
      <c r="AD48" s="292"/>
      <c r="AE48" s="292"/>
      <c r="AF48" s="219"/>
      <c r="AG48" s="218"/>
      <c r="AH48" s="218"/>
      <c r="AI48" s="218"/>
      <c r="AJ48" s="218"/>
      <c r="AK48" s="218"/>
      <c r="AL48" s="218"/>
      <c r="AM48" s="218"/>
      <c r="AN48" s="218"/>
      <c r="AO48" s="224"/>
    </row>
    <row r="49" spans="1:41" ht="36" customHeight="1">
      <c r="A49" s="485"/>
      <c r="B49" s="1269"/>
      <c r="C49" s="182" t="s">
        <v>317</v>
      </c>
      <c r="D49" s="693">
        <v>0.64</v>
      </c>
      <c r="E49" s="693">
        <v>0</v>
      </c>
      <c r="F49" s="693">
        <v>0.61</v>
      </c>
      <c r="G49" s="693">
        <v>1.04</v>
      </c>
      <c r="H49" s="693">
        <v>0</v>
      </c>
      <c r="I49" s="693">
        <v>0</v>
      </c>
      <c r="J49" s="693">
        <v>0.99</v>
      </c>
      <c r="K49" s="693">
        <v>0.39</v>
      </c>
      <c r="L49" s="693">
        <v>0</v>
      </c>
      <c r="M49" s="693">
        <v>0</v>
      </c>
      <c r="N49" s="693">
        <v>0.38</v>
      </c>
      <c r="O49" s="693">
        <v>0.47</v>
      </c>
      <c r="P49" s="693">
        <v>0</v>
      </c>
      <c r="Q49" s="693">
        <v>0</v>
      </c>
      <c r="R49" s="742">
        <v>0.45</v>
      </c>
      <c r="S49" s="329"/>
      <c r="T49" s="292"/>
      <c r="U49" s="292"/>
      <c r="V49" s="292"/>
      <c r="W49" s="292"/>
      <c r="X49" s="292"/>
      <c r="Y49" s="292"/>
      <c r="Z49" s="292"/>
      <c r="AA49" s="292"/>
      <c r="AB49" s="292"/>
      <c r="AC49" s="292"/>
      <c r="AD49" s="292"/>
      <c r="AE49" s="292"/>
      <c r="AF49" s="219"/>
      <c r="AG49" s="218"/>
      <c r="AH49" s="218"/>
      <c r="AI49" s="218"/>
      <c r="AJ49" s="218"/>
      <c r="AK49" s="218"/>
      <c r="AL49" s="218"/>
      <c r="AM49" s="218"/>
      <c r="AN49" s="218"/>
      <c r="AO49" s="224"/>
    </row>
    <row r="50" spans="1:41" ht="28.5" customHeight="1">
      <c r="A50" s="485"/>
      <c r="B50" s="1269"/>
      <c r="C50" s="181" t="s">
        <v>318</v>
      </c>
      <c r="D50" s="709">
        <v>12</v>
      </c>
      <c r="E50" s="709">
        <v>0</v>
      </c>
      <c r="F50" s="709">
        <v>12</v>
      </c>
      <c r="G50" s="709">
        <v>17</v>
      </c>
      <c r="H50" s="709">
        <v>0</v>
      </c>
      <c r="I50" s="709">
        <v>0</v>
      </c>
      <c r="J50" s="709">
        <v>17</v>
      </c>
      <c r="K50" s="709">
        <v>15</v>
      </c>
      <c r="L50" s="709">
        <v>1</v>
      </c>
      <c r="M50" s="709">
        <v>0</v>
      </c>
      <c r="N50" s="709">
        <v>16</v>
      </c>
      <c r="O50" s="709">
        <v>15</v>
      </c>
      <c r="P50" s="709">
        <v>0</v>
      </c>
      <c r="Q50" s="709">
        <v>0</v>
      </c>
      <c r="R50" s="741">
        <v>15</v>
      </c>
      <c r="S50" s="329"/>
      <c r="T50" s="292"/>
      <c r="U50" s="292"/>
      <c r="V50" s="292"/>
      <c r="W50" s="292"/>
      <c r="X50" s="292"/>
      <c r="Y50" s="292"/>
      <c r="Z50" s="292"/>
      <c r="AA50" s="292"/>
      <c r="AB50" s="292"/>
      <c r="AC50" s="292"/>
      <c r="AD50" s="292"/>
      <c r="AE50" s="292"/>
      <c r="AF50" s="219"/>
      <c r="AG50" s="218"/>
      <c r="AH50" s="218"/>
      <c r="AI50" s="218"/>
      <c r="AJ50" s="218"/>
      <c r="AK50" s="218"/>
      <c r="AL50" s="218"/>
      <c r="AM50" s="218"/>
      <c r="AN50" s="218"/>
      <c r="AO50" s="224"/>
    </row>
    <row r="51" spans="1:41" ht="28.5" customHeight="1">
      <c r="A51" s="485"/>
      <c r="B51" s="1269"/>
      <c r="C51" s="182" t="s">
        <v>319</v>
      </c>
      <c r="D51" s="693">
        <v>1.1100000000000001</v>
      </c>
      <c r="E51" s="693">
        <v>0</v>
      </c>
      <c r="F51" s="693">
        <v>1.04</v>
      </c>
      <c r="G51" s="693">
        <v>1.47</v>
      </c>
      <c r="H51" s="693">
        <v>0</v>
      </c>
      <c r="I51" s="693">
        <v>0</v>
      </c>
      <c r="J51" s="693">
        <v>1.4</v>
      </c>
      <c r="K51" s="693">
        <v>1.18</v>
      </c>
      <c r="L51" s="693">
        <v>6.12</v>
      </c>
      <c r="M51" s="693">
        <v>0</v>
      </c>
      <c r="N51" s="693">
        <v>1.21</v>
      </c>
      <c r="O51" s="693">
        <v>1.17</v>
      </c>
      <c r="P51" s="693">
        <v>0</v>
      </c>
      <c r="Q51" s="693">
        <v>0</v>
      </c>
      <c r="R51" s="742">
        <v>1.1299999999999999</v>
      </c>
      <c r="S51" s="329"/>
      <c r="T51" s="292"/>
      <c r="U51" s="292"/>
      <c r="V51" s="292"/>
      <c r="W51" s="292"/>
      <c r="X51" s="292"/>
      <c r="Y51" s="292"/>
      <c r="Z51" s="292"/>
      <c r="AA51" s="292"/>
      <c r="AB51" s="292"/>
      <c r="AC51" s="292"/>
      <c r="AD51" s="292"/>
      <c r="AE51" s="292"/>
      <c r="AF51" s="219"/>
      <c r="AG51" s="218"/>
      <c r="AH51" s="218"/>
      <c r="AI51" s="218"/>
      <c r="AJ51" s="218"/>
      <c r="AK51" s="218"/>
      <c r="AL51" s="218"/>
      <c r="AM51" s="218"/>
      <c r="AN51" s="218"/>
      <c r="AO51" s="224"/>
    </row>
    <row r="52" spans="1:41" ht="28.5" customHeight="1">
      <c r="A52" s="485"/>
      <c r="B52" s="1269"/>
      <c r="C52" s="181" t="s">
        <v>320</v>
      </c>
      <c r="D52" s="743">
        <v>10857448</v>
      </c>
      <c r="E52" s="743">
        <v>694529</v>
      </c>
      <c r="F52" s="743">
        <v>11551977</v>
      </c>
      <c r="G52" s="743">
        <v>11587683</v>
      </c>
      <c r="H52" s="743">
        <v>143033</v>
      </c>
      <c r="I52" s="743">
        <v>387955</v>
      </c>
      <c r="J52" s="743">
        <v>12118672</v>
      </c>
      <c r="K52" s="743">
        <v>12694539</v>
      </c>
      <c r="L52" s="743">
        <v>163423</v>
      </c>
      <c r="M52" s="743">
        <v>385804</v>
      </c>
      <c r="N52" s="743">
        <v>13243766</v>
      </c>
      <c r="O52" s="743">
        <v>12781312</v>
      </c>
      <c r="P52" s="743">
        <v>91090</v>
      </c>
      <c r="Q52" s="743">
        <v>389987</v>
      </c>
      <c r="R52" s="744">
        <v>13262390</v>
      </c>
      <c r="S52" s="329"/>
      <c r="T52" s="292"/>
      <c r="U52" s="292"/>
      <c r="V52" s="292"/>
      <c r="W52" s="292"/>
      <c r="X52" s="292"/>
      <c r="Y52" s="292"/>
      <c r="Z52" s="292"/>
      <c r="AA52" s="292"/>
      <c r="AB52" s="292"/>
      <c r="AC52" s="292"/>
      <c r="AD52" s="292"/>
      <c r="AE52" s="292"/>
      <c r="AF52" s="219"/>
      <c r="AG52" s="218"/>
      <c r="AH52" s="218"/>
      <c r="AI52" s="218"/>
      <c r="AJ52" s="218"/>
      <c r="AK52" s="218"/>
      <c r="AL52" s="218"/>
      <c r="AM52" s="218"/>
      <c r="AN52" s="218"/>
      <c r="AO52" s="224"/>
    </row>
    <row r="53" spans="1:41" ht="28.5" customHeight="1">
      <c r="A53" s="485"/>
      <c r="B53" s="1269"/>
      <c r="C53" s="182" t="s">
        <v>321</v>
      </c>
      <c r="D53" s="693">
        <v>127</v>
      </c>
      <c r="E53" s="693">
        <v>0</v>
      </c>
      <c r="F53" s="693">
        <v>127</v>
      </c>
      <c r="G53" s="693">
        <v>209</v>
      </c>
      <c r="H53" s="693">
        <v>0</v>
      </c>
      <c r="I53" s="693">
        <v>0</v>
      </c>
      <c r="J53" s="693">
        <v>209</v>
      </c>
      <c r="K53" s="693">
        <v>89</v>
      </c>
      <c r="L53" s="693">
        <v>0</v>
      </c>
      <c r="M53" s="693">
        <v>0</v>
      </c>
      <c r="N53" s="693">
        <v>89</v>
      </c>
      <c r="O53" s="745">
        <v>77</v>
      </c>
      <c r="P53" s="693">
        <v>0</v>
      </c>
      <c r="Q53" s="693">
        <v>0</v>
      </c>
      <c r="R53" s="746">
        <v>77</v>
      </c>
      <c r="S53" s="329"/>
      <c r="T53" s="292"/>
      <c r="U53" s="292"/>
      <c r="V53" s="292"/>
      <c r="W53" s="292"/>
      <c r="X53" s="292"/>
      <c r="Y53" s="292"/>
      <c r="Z53" s="292"/>
      <c r="AA53" s="292"/>
      <c r="AB53" s="292"/>
      <c r="AC53" s="292"/>
      <c r="AD53" s="292"/>
      <c r="AE53" s="292"/>
      <c r="AF53" s="219"/>
      <c r="AG53" s="218"/>
      <c r="AH53" s="218"/>
      <c r="AI53" s="218"/>
      <c r="AJ53" s="218"/>
      <c r="AK53" s="218"/>
      <c r="AL53" s="218"/>
      <c r="AM53" s="218"/>
      <c r="AN53" s="218"/>
      <c r="AO53" s="224"/>
    </row>
    <row r="54" spans="1:41" ht="28.5" customHeight="1">
      <c r="A54" s="485"/>
      <c r="B54" s="1269"/>
      <c r="C54" s="181" t="s">
        <v>322</v>
      </c>
      <c r="D54" s="709">
        <v>11.7</v>
      </c>
      <c r="E54" s="709">
        <v>0</v>
      </c>
      <c r="F54" s="709">
        <v>10.99</v>
      </c>
      <c r="G54" s="709">
        <v>18.04</v>
      </c>
      <c r="H54" s="709">
        <v>0</v>
      </c>
      <c r="I54" s="709">
        <v>0</v>
      </c>
      <c r="J54" s="709">
        <v>17.25</v>
      </c>
      <c r="K54" s="709">
        <v>7.01</v>
      </c>
      <c r="L54" s="709">
        <v>0</v>
      </c>
      <c r="M54" s="709">
        <v>0</v>
      </c>
      <c r="N54" s="709">
        <v>6.72</v>
      </c>
      <c r="O54" s="709">
        <v>6.02</v>
      </c>
      <c r="P54" s="709">
        <v>0</v>
      </c>
      <c r="Q54" s="709">
        <v>0</v>
      </c>
      <c r="R54" s="741">
        <v>5.81</v>
      </c>
      <c r="S54" s="329"/>
      <c r="T54" s="292"/>
      <c r="U54" s="292"/>
      <c r="V54" s="292"/>
      <c r="W54" s="292"/>
      <c r="X54" s="292"/>
      <c r="Y54" s="292"/>
      <c r="Z54" s="292"/>
      <c r="AA54" s="292"/>
      <c r="AB54" s="292"/>
      <c r="AC54" s="292"/>
      <c r="AD54" s="292"/>
      <c r="AE54" s="292"/>
      <c r="AF54" s="219"/>
      <c r="AG54" s="218"/>
      <c r="AH54" s="218"/>
      <c r="AI54" s="218"/>
      <c r="AJ54" s="218"/>
      <c r="AK54" s="218"/>
      <c r="AL54" s="218"/>
      <c r="AM54" s="218"/>
      <c r="AN54" s="218"/>
      <c r="AO54" s="224"/>
    </row>
    <row r="55" spans="1:41" ht="36" customHeight="1">
      <c r="A55" s="485"/>
      <c r="B55" s="1269"/>
      <c r="C55" s="182" t="s">
        <v>323</v>
      </c>
      <c r="D55" s="1741">
        <v>1.64</v>
      </c>
      <c r="E55" s="1741"/>
      <c r="F55" s="1741"/>
      <c r="G55" s="1741">
        <v>2.48</v>
      </c>
      <c r="H55" s="1741"/>
      <c r="I55" s="1741"/>
      <c r="J55" s="1741"/>
      <c r="K55" s="1741">
        <v>1.59</v>
      </c>
      <c r="L55" s="1741"/>
      <c r="M55" s="1741"/>
      <c r="N55" s="1741"/>
      <c r="O55" s="1741">
        <v>1.58</v>
      </c>
      <c r="P55" s="1741"/>
      <c r="Q55" s="1741"/>
      <c r="R55" s="1741"/>
      <c r="S55" s="329"/>
      <c r="T55" s="292"/>
      <c r="U55" s="292"/>
      <c r="V55" s="292"/>
      <c r="W55" s="292"/>
      <c r="X55" s="292"/>
      <c r="Y55" s="292"/>
      <c r="Z55" s="292"/>
      <c r="AA55" s="292"/>
      <c r="AB55" s="292"/>
      <c r="AC55" s="292"/>
      <c r="AD55" s="292"/>
      <c r="AE55" s="292"/>
      <c r="AF55" s="219"/>
      <c r="AG55" s="218"/>
      <c r="AH55" s="218"/>
      <c r="AI55" s="218"/>
      <c r="AJ55" s="218"/>
      <c r="AK55" s="218"/>
      <c r="AL55" s="218"/>
      <c r="AM55" s="218"/>
      <c r="AN55" s="218"/>
      <c r="AO55" s="224"/>
    </row>
    <row r="56" spans="1:41" s="233" customFormat="1" ht="36" customHeight="1">
      <c r="A56" s="489"/>
      <c r="B56" s="1269"/>
      <c r="C56" s="181" t="s">
        <v>324</v>
      </c>
      <c r="D56" s="1745" t="s">
        <v>61</v>
      </c>
      <c r="E56" s="1745"/>
      <c r="F56" s="1745"/>
      <c r="G56" s="1745">
        <v>2.81</v>
      </c>
      <c r="H56" s="1745"/>
      <c r="I56" s="1745"/>
      <c r="J56" s="1745"/>
      <c r="K56" s="1745">
        <v>4.53</v>
      </c>
      <c r="L56" s="1745"/>
      <c r="M56" s="1745"/>
      <c r="N56" s="1745"/>
      <c r="O56" s="1745">
        <v>1.49</v>
      </c>
      <c r="P56" s="1745"/>
      <c r="Q56" s="1745"/>
      <c r="R56" s="1745"/>
      <c r="S56" s="329"/>
      <c r="T56" s="292"/>
      <c r="U56" s="292"/>
      <c r="V56" s="292"/>
      <c r="W56" s="292"/>
      <c r="X56" s="292"/>
      <c r="Y56" s="292"/>
      <c r="Z56" s="292"/>
      <c r="AA56" s="292"/>
      <c r="AB56" s="292"/>
      <c r="AC56" s="292"/>
      <c r="AD56" s="292"/>
      <c r="AE56" s="292"/>
      <c r="AF56" s="219"/>
      <c r="AG56" s="218"/>
      <c r="AH56" s="218"/>
      <c r="AI56" s="218"/>
      <c r="AJ56" s="218"/>
      <c r="AK56" s="218"/>
      <c r="AL56" s="218"/>
      <c r="AM56" s="218"/>
      <c r="AN56" s="307"/>
      <c r="AO56" s="308"/>
    </row>
    <row r="57" spans="1:41" s="233" customFormat="1" ht="36" customHeight="1">
      <c r="A57" s="489"/>
      <c r="B57" s="1269"/>
      <c r="C57" s="182" t="s">
        <v>325</v>
      </c>
      <c r="D57" s="1741" t="s">
        <v>61</v>
      </c>
      <c r="E57" s="1741"/>
      <c r="F57" s="1741"/>
      <c r="G57" s="1741" t="s">
        <v>61</v>
      </c>
      <c r="H57" s="1741"/>
      <c r="I57" s="1741"/>
      <c r="J57" s="1741"/>
      <c r="K57" s="1741">
        <v>6.03</v>
      </c>
      <c r="L57" s="1741"/>
      <c r="M57" s="1741"/>
      <c r="N57" s="1741"/>
      <c r="O57" s="1751">
        <v>2819</v>
      </c>
      <c r="P57" s="1741"/>
      <c r="Q57" s="1741"/>
      <c r="R57" s="1741"/>
      <c r="S57" s="329"/>
      <c r="T57" s="292"/>
      <c r="U57" s="292"/>
      <c r="V57" s="292"/>
      <c r="W57" s="292"/>
      <c r="X57" s="292"/>
      <c r="Y57" s="292"/>
      <c r="Z57" s="292"/>
      <c r="AA57" s="292"/>
      <c r="AB57" s="292"/>
      <c r="AC57" s="292"/>
      <c r="AD57" s="292"/>
      <c r="AE57" s="292"/>
      <c r="AF57" s="219"/>
      <c r="AG57" s="218"/>
      <c r="AH57" s="218"/>
      <c r="AI57" s="218"/>
      <c r="AJ57" s="218"/>
      <c r="AK57" s="218"/>
      <c r="AL57" s="218"/>
      <c r="AM57" s="218"/>
      <c r="AN57" s="307"/>
      <c r="AO57" s="308"/>
    </row>
    <row r="58" spans="1:41" s="751" customFormat="1" ht="136.5" customHeight="1">
      <c r="A58" s="526"/>
      <c r="B58" s="1272"/>
      <c r="C58" s="1771" t="s">
        <v>326</v>
      </c>
      <c r="D58" s="1772"/>
      <c r="E58" s="1772"/>
      <c r="F58" s="1772"/>
      <c r="G58" s="1772"/>
      <c r="H58" s="1772"/>
      <c r="I58" s="1772"/>
      <c r="J58" s="1772"/>
      <c r="K58" s="147"/>
      <c r="L58" s="147"/>
      <c r="M58" s="147"/>
      <c r="N58" s="147"/>
      <c r="O58" s="147"/>
      <c r="P58" s="147"/>
      <c r="Q58" s="147"/>
      <c r="R58" s="147"/>
      <c r="S58" s="747"/>
      <c r="T58" s="747"/>
      <c r="U58" s="747"/>
      <c r="V58" s="747"/>
      <c r="W58" s="747"/>
      <c r="X58" s="747"/>
      <c r="Y58" s="747"/>
      <c r="Z58" s="747"/>
      <c r="AA58" s="747"/>
      <c r="AB58" s="747"/>
      <c r="AC58" s="747"/>
      <c r="AD58" s="747"/>
      <c r="AE58" s="747"/>
      <c r="AF58" s="748"/>
      <c r="AG58" s="749"/>
      <c r="AH58" s="749"/>
      <c r="AI58" s="749"/>
      <c r="AJ58" s="749"/>
      <c r="AK58" s="749"/>
      <c r="AL58" s="749"/>
      <c r="AM58" s="749"/>
      <c r="AN58" s="749"/>
      <c r="AO58" s="750"/>
    </row>
    <row r="59" spans="1:41" s="751" customFormat="1" ht="22.5" customHeight="1">
      <c r="A59" s="526"/>
      <c r="B59" s="1273"/>
      <c r="C59" s="672"/>
      <c r="D59" s="884"/>
      <c r="E59" s="884"/>
      <c r="F59" s="884"/>
      <c r="G59" s="884"/>
      <c r="H59" s="884"/>
      <c r="I59" s="884"/>
      <c r="J59" s="884"/>
      <c r="K59" s="884"/>
      <c r="L59" s="884"/>
      <c r="M59" s="884"/>
      <c r="N59" s="884"/>
      <c r="O59" s="884"/>
      <c r="P59" s="884"/>
      <c r="Q59" s="884"/>
      <c r="R59" s="884"/>
      <c r="S59" s="1099"/>
      <c r="T59" s="747"/>
      <c r="U59" s="747"/>
      <c r="V59" s="747"/>
      <c r="W59" s="747"/>
      <c r="X59" s="747"/>
      <c r="Y59" s="747"/>
      <c r="Z59" s="747"/>
      <c r="AA59" s="747"/>
      <c r="AB59" s="747"/>
      <c r="AC59" s="747"/>
      <c r="AD59" s="747"/>
      <c r="AE59" s="747"/>
      <c r="AF59" s="748"/>
      <c r="AG59" s="749"/>
      <c r="AH59" s="749"/>
      <c r="AI59" s="749"/>
      <c r="AJ59" s="749"/>
      <c r="AK59" s="749"/>
      <c r="AL59" s="749"/>
      <c r="AM59" s="749"/>
      <c r="AN59" s="749"/>
      <c r="AO59" s="750"/>
    </row>
    <row r="60" spans="1:41" s="233" customFormat="1" ht="30.75" customHeight="1">
      <c r="A60" s="489"/>
      <c r="B60" s="1269"/>
      <c r="C60" s="1743" t="s">
        <v>327</v>
      </c>
      <c r="D60" s="1743"/>
      <c r="E60" s="1743"/>
      <c r="F60" s="1743"/>
      <c r="G60" s="1743"/>
      <c r="H60" s="1743"/>
      <c r="I60" s="1743"/>
      <c r="J60" s="1743"/>
      <c r="K60" s="1743"/>
      <c r="L60" s="1743"/>
      <c r="M60" s="1743"/>
      <c r="N60" s="1743"/>
      <c r="O60" s="1743"/>
      <c r="P60" s="1743"/>
      <c r="Q60" s="1743"/>
      <c r="R60" s="1743"/>
      <c r="S60" s="329"/>
      <c r="T60" s="292"/>
      <c r="U60" s="292"/>
      <c r="V60" s="292"/>
      <c r="W60" s="292"/>
      <c r="X60" s="292"/>
      <c r="Y60" s="292"/>
      <c r="Z60" s="292"/>
      <c r="AA60" s="292"/>
      <c r="AB60" s="292"/>
      <c r="AC60" s="292"/>
      <c r="AD60" s="292"/>
      <c r="AE60" s="292"/>
      <c r="AF60" s="219"/>
      <c r="AG60" s="218"/>
      <c r="AH60" s="218"/>
      <c r="AI60" s="218"/>
      <c r="AJ60" s="218"/>
      <c r="AK60" s="218"/>
      <c r="AL60" s="218"/>
      <c r="AM60" s="218"/>
      <c r="AN60" s="307"/>
      <c r="AO60" s="308"/>
    </row>
    <row r="61" spans="1:41" s="233" customFormat="1" ht="15">
      <c r="A61" s="489"/>
      <c r="B61" s="1269"/>
      <c r="C61" s="648" t="s">
        <v>50</v>
      </c>
      <c r="D61" s="1723">
        <v>2021</v>
      </c>
      <c r="E61" s="1723"/>
      <c r="F61" s="1723"/>
      <c r="G61" s="1723">
        <v>2022</v>
      </c>
      <c r="H61" s="1723"/>
      <c r="I61" s="1723"/>
      <c r="J61" s="1723"/>
      <c r="K61" s="1723">
        <v>2023</v>
      </c>
      <c r="L61" s="1723"/>
      <c r="M61" s="1723"/>
      <c r="N61" s="1723"/>
      <c r="O61" s="1723">
        <v>2024</v>
      </c>
      <c r="P61" s="1723"/>
      <c r="Q61" s="1723"/>
      <c r="R61" s="1723"/>
      <c r="S61" s="329"/>
      <c r="T61" s="292"/>
      <c r="U61" s="292"/>
      <c r="V61" s="292"/>
      <c r="W61" s="292"/>
      <c r="X61" s="292"/>
      <c r="Y61" s="292"/>
      <c r="Z61" s="292"/>
      <c r="AA61" s="292"/>
      <c r="AB61" s="292"/>
      <c r="AC61" s="292"/>
      <c r="AD61" s="292"/>
      <c r="AE61" s="292"/>
      <c r="AF61" s="219"/>
      <c r="AG61" s="218"/>
      <c r="AH61" s="218"/>
      <c r="AI61" s="218"/>
      <c r="AJ61" s="218"/>
      <c r="AK61" s="218"/>
      <c r="AL61" s="218"/>
      <c r="AM61" s="218"/>
      <c r="AN61" s="307"/>
      <c r="AO61" s="308"/>
    </row>
    <row r="62" spans="1:41" s="233" customFormat="1" ht="27.75" customHeight="1">
      <c r="A62" s="489"/>
      <c r="B62" s="1269"/>
      <c r="C62" s="648"/>
      <c r="D62" s="648" t="s">
        <v>311</v>
      </c>
      <c r="E62" s="648" t="s">
        <v>312</v>
      </c>
      <c r="F62" s="494" t="s">
        <v>53</v>
      </c>
      <c r="G62" s="648" t="s">
        <v>311</v>
      </c>
      <c r="H62" s="648" t="s">
        <v>312</v>
      </c>
      <c r="I62" s="648" t="s">
        <v>313</v>
      </c>
      <c r="J62" s="494" t="s">
        <v>53</v>
      </c>
      <c r="K62" s="648" t="s">
        <v>311</v>
      </c>
      <c r="L62" s="648" t="s">
        <v>312</v>
      </c>
      <c r="M62" s="648" t="s">
        <v>313</v>
      </c>
      <c r="N62" s="494" t="s">
        <v>53</v>
      </c>
      <c r="O62" s="648" t="s">
        <v>311</v>
      </c>
      <c r="P62" s="648" t="s">
        <v>312</v>
      </c>
      <c r="Q62" s="648" t="s">
        <v>313</v>
      </c>
      <c r="R62" s="494" t="s">
        <v>53</v>
      </c>
      <c r="S62" s="329"/>
      <c r="T62" s="292"/>
      <c r="U62" s="292"/>
      <c r="V62" s="292"/>
      <c r="W62" s="292"/>
      <c r="X62" s="292"/>
      <c r="Y62" s="292"/>
      <c r="Z62" s="292"/>
      <c r="AA62" s="292"/>
      <c r="AB62" s="292"/>
      <c r="AC62" s="292"/>
      <c r="AD62" s="292"/>
      <c r="AE62" s="292"/>
      <c r="AF62" s="219"/>
      <c r="AG62" s="218"/>
      <c r="AH62" s="218"/>
      <c r="AI62" s="218"/>
      <c r="AJ62" s="218"/>
      <c r="AK62" s="218"/>
      <c r="AL62" s="218"/>
      <c r="AM62" s="218"/>
      <c r="AN62" s="307"/>
      <c r="AO62" s="308"/>
    </row>
    <row r="63" spans="1:41" s="233" customFormat="1" ht="35.25" customHeight="1">
      <c r="A63" s="489"/>
      <c r="B63" s="1269"/>
      <c r="C63" s="181" t="s">
        <v>314</v>
      </c>
      <c r="D63" s="709">
        <v>0</v>
      </c>
      <c r="E63" s="709">
        <v>0</v>
      </c>
      <c r="F63" s="709">
        <v>0</v>
      </c>
      <c r="G63" s="709">
        <v>0</v>
      </c>
      <c r="H63" s="709">
        <v>0</v>
      </c>
      <c r="I63" s="709">
        <v>0</v>
      </c>
      <c r="J63" s="709">
        <v>0</v>
      </c>
      <c r="K63" s="709">
        <v>0</v>
      </c>
      <c r="L63" s="709">
        <v>0</v>
      </c>
      <c r="M63" s="709">
        <v>0</v>
      </c>
      <c r="N63" s="709">
        <v>0</v>
      </c>
      <c r="O63" s="709">
        <v>0</v>
      </c>
      <c r="P63" s="709">
        <v>0</v>
      </c>
      <c r="Q63" s="709">
        <v>0</v>
      </c>
      <c r="R63" s="741">
        <v>0</v>
      </c>
      <c r="S63" s="1670"/>
      <c r="T63" s="292"/>
      <c r="U63" s="292"/>
      <c r="V63" s="292"/>
      <c r="W63" s="292"/>
      <c r="X63" s="292"/>
      <c r="Y63" s="292"/>
      <c r="Z63" s="292"/>
      <c r="AA63" s="292"/>
      <c r="AB63" s="292"/>
      <c r="AC63" s="292"/>
      <c r="AD63" s="292"/>
      <c r="AE63" s="292"/>
      <c r="AF63" s="219"/>
      <c r="AG63" s="218"/>
      <c r="AH63" s="218"/>
      <c r="AI63" s="218"/>
      <c r="AJ63" s="218"/>
      <c r="AK63" s="218"/>
      <c r="AL63" s="218"/>
      <c r="AM63" s="218"/>
      <c r="AN63" s="307"/>
      <c r="AO63" s="308"/>
    </row>
    <row r="64" spans="1:41" ht="35.25" customHeight="1">
      <c r="A64" s="495"/>
      <c r="B64" s="1269"/>
      <c r="C64" s="182" t="s">
        <v>315</v>
      </c>
      <c r="D64" s="693">
        <v>0</v>
      </c>
      <c r="E64" s="693">
        <v>0</v>
      </c>
      <c r="F64" s="693">
        <v>0</v>
      </c>
      <c r="G64" s="693">
        <v>0</v>
      </c>
      <c r="H64" s="693">
        <v>0</v>
      </c>
      <c r="I64" s="693">
        <v>0</v>
      </c>
      <c r="J64" s="693">
        <v>0</v>
      </c>
      <c r="K64" s="693">
        <v>0</v>
      </c>
      <c r="L64" s="693">
        <v>0</v>
      </c>
      <c r="M64" s="693">
        <v>0</v>
      </c>
      <c r="N64" s="693">
        <v>0</v>
      </c>
      <c r="O64" s="693">
        <v>0</v>
      </c>
      <c r="P64" s="693">
        <v>0</v>
      </c>
      <c r="Q64" s="693">
        <v>0</v>
      </c>
      <c r="R64" s="742">
        <v>0</v>
      </c>
      <c r="S64" s="1671"/>
      <c r="T64" s="292"/>
      <c r="U64" s="292"/>
      <c r="V64" s="292"/>
      <c r="W64" s="292"/>
      <c r="X64" s="292"/>
      <c r="Y64" s="292"/>
      <c r="Z64" s="292"/>
      <c r="AA64" s="292"/>
      <c r="AB64" s="292"/>
      <c r="AC64" s="292"/>
      <c r="AD64" s="292"/>
      <c r="AE64" s="292"/>
      <c r="AF64" s="219"/>
      <c r="AG64" s="218"/>
      <c r="AH64" s="218"/>
      <c r="AI64" s="218"/>
      <c r="AJ64" s="218"/>
      <c r="AK64" s="218"/>
      <c r="AL64" s="218"/>
      <c r="AM64" s="218"/>
      <c r="AN64" s="218"/>
      <c r="AO64" s="224"/>
    </row>
    <row r="65" spans="1:42" ht="35.25" customHeight="1">
      <c r="A65" s="495"/>
      <c r="B65" s="1269"/>
      <c r="C65" s="181" t="s">
        <v>316</v>
      </c>
      <c r="D65" s="709">
        <v>0</v>
      </c>
      <c r="E65" s="709">
        <v>1</v>
      </c>
      <c r="F65" s="709">
        <v>1</v>
      </c>
      <c r="G65" s="709">
        <v>3</v>
      </c>
      <c r="H65" s="709">
        <v>0</v>
      </c>
      <c r="I65" s="709">
        <v>2</v>
      </c>
      <c r="J65" s="709">
        <v>5</v>
      </c>
      <c r="K65" s="709">
        <v>3</v>
      </c>
      <c r="L65" s="709">
        <v>0</v>
      </c>
      <c r="M65" s="709">
        <v>2</v>
      </c>
      <c r="N65" s="709">
        <v>5</v>
      </c>
      <c r="O65" s="709">
        <v>0</v>
      </c>
      <c r="P65" s="709">
        <v>0</v>
      </c>
      <c r="Q65" s="709">
        <v>1</v>
      </c>
      <c r="R65" s="741">
        <v>1</v>
      </c>
      <c r="S65" s="1671"/>
      <c r="T65" s="292"/>
      <c r="U65" s="292"/>
      <c r="V65" s="292"/>
      <c r="W65" s="292"/>
      <c r="X65" s="292"/>
      <c r="Y65" s="292"/>
      <c r="Z65" s="292"/>
      <c r="AA65" s="292"/>
      <c r="AB65" s="292"/>
      <c r="AC65" s="292"/>
      <c r="AD65" s="292"/>
      <c r="AE65" s="292"/>
      <c r="AF65" s="219"/>
      <c r="AG65" s="218"/>
      <c r="AH65" s="218"/>
      <c r="AI65" s="218"/>
      <c r="AJ65" s="218"/>
      <c r="AK65" s="218"/>
      <c r="AL65" s="218"/>
      <c r="AM65" s="218"/>
      <c r="AN65" s="218"/>
      <c r="AO65" s="224"/>
    </row>
    <row r="66" spans="1:42" s="240" customFormat="1" ht="36" customHeight="1">
      <c r="A66" s="496"/>
      <c r="B66" s="1270"/>
      <c r="C66" s="182" t="s">
        <v>317</v>
      </c>
      <c r="D66" s="693">
        <v>0</v>
      </c>
      <c r="E66" s="693">
        <v>0.35</v>
      </c>
      <c r="F66" s="693">
        <v>0.13</v>
      </c>
      <c r="G66" s="693">
        <v>0.51</v>
      </c>
      <c r="H66" s="693">
        <v>0</v>
      </c>
      <c r="I66" s="693">
        <v>4.51</v>
      </c>
      <c r="J66" s="693">
        <v>0.77</v>
      </c>
      <c r="K66" s="693">
        <v>0.48</v>
      </c>
      <c r="L66" s="693">
        <v>0</v>
      </c>
      <c r="M66" s="693">
        <v>3.6</v>
      </c>
      <c r="N66" s="693">
        <v>0.72</v>
      </c>
      <c r="O66" s="693">
        <v>0</v>
      </c>
      <c r="P66" s="693">
        <v>0</v>
      </c>
      <c r="Q66" s="693">
        <v>2.06</v>
      </c>
      <c r="R66" s="742">
        <v>0.16</v>
      </c>
      <c r="S66" s="1671"/>
      <c r="T66" s="292"/>
      <c r="U66" s="292"/>
      <c r="V66" s="292"/>
      <c r="W66" s="292"/>
      <c r="X66" s="292"/>
      <c r="Y66" s="292"/>
      <c r="Z66" s="292"/>
      <c r="AA66" s="292"/>
      <c r="AB66" s="292"/>
      <c r="AC66" s="292"/>
      <c r="AD66" s="292"/>
      <c r="AE66" s="292"/>
      <c r="AF66" s="219"/>
      <c r="AG66" s="218"/>
      <c r="AH66" s="218"/>
      <c r="AI66" s="218"/>
      <c r="AJ66" s="218"/>
      <c r="AK66" s="218"/>
      <c r="AL66" s="218"/>
      <c r="AM66" s="218"/>
      <c r="AN66" s="218"/>
      <c r="AO66" s="331"/>
    </row>
    <row r="67" spans="1:42" ht="27.75" customHeight="1">
      <c r="A67" s="495"/>
      <c r="B67" s="1269"/>
      <c r="C67" s="181" t="s">
        <v>318</v>
      </c>
      <c r="D67" s="709">
        <v>7</v>
      </c>
      <c r="E67" s="709">
        <v>2</v>
      </c>
      <c r="F67" s="709">
        <v>9</v>
      </c>
      <c r="G67" s="709">
        <v>8</v>
      </c>
      <c r="H67" s="709">
        <v>0</v>
      </c>
      <c r="I67" s="709">
        <v>0</v>
      </c>
      <c r="J67" s="709">
        <v>8</v>
      </c>
      <c r="K67" s="709">
        <v>9</v>
      </c>
      <c r="L67" s="709">
        <v>0</v>
      </c>
      <c r="M67" s="709">
        <v>1</v>
      </c>
      <c r="N67" s="709">
        <v>10</v>
      </c>
      <c r="O67" s="709">
        <v>8</v>
      </c>
      <c r="P67" s="709">
        <v>0</v>
      </c>
      <c r="Q67" s="741">
        <v>1</v>
      </c>
      <c r="R67" s="741">
        <v>9</v>
      </c>
      <c r="S67" s="1671"/>
      <c r="T67" s="292"/>
      <c r="U67" s="292"/>
      <c r="V67" s="292"/>
      <c r="W67" s="292"/>
      <c r="X67" s="292"/>
      <c r="Y67" s="292"/>
      <c r="Z67" s="292"/>
      <c r="AA67" s="292"/>
      <c r="AB67" s="292"/>
      <c r="AC67" s="292"/>
      <c r="AD67" s="292"/>
      <c r="AE67" s="292"/>
      <c r="AF67" s="219"/>
      <c r="AG67" s="218"/>
      <c r="AH67" s="218"/>
      <c r="AI67" s="218"/>
      <c r="AJ67" s="218"/>
      <c r="AK67" s="218"/>
      <c r="AL67" s="218"/>
      <c r="AM67" s="218"/>
      <c r="AN67" s="218"/>
      <c r="AO67" s="224"/>
    </row>
    <row r="68" spans="1:42" ht="27.75" customHeight="1">
      <c r="A68" s="495"/>
      <c r="B68" s="1269"/>
      <c r="C68" s="182" t="s">
        <v>319</v>
      </c>
      <c r="D68" s="753">
        <v>1.54</v>
      </c>
      <c r="E68" s="753">
        <v>0.69</v>
      </c>
      <c r="F68" s="753">
        <v>1.21</v>
      </c>
      <c r="G68" s="753">
        <v>1.36</v>
      </c>
      <c r="H68" s="753">
        <v>0</v>
      </c>
      <c r="I68" s="753">
        <v>0</v>
      </c>
      <c r="J68" s="753">
        <v>1.22</v>
      </c>
      <c r="K68" s="753">
        <v>1.45</v>
      </c>
      <c r="L68" s="753">
        <v>0</v>
      </c>
      <c r="M68" s="753">
        <v>1.8</v>
      </c>
      <c r="N68" s="753">
        <v>1.44</v>
      </c>
      <c r="O68" s="753">
        <v>1.41</v>
      </c>
      <c r="P68" s="897">
        <v>0</v>
      </c>
      <c r="Q68" s="753">
        <v>2.06</v>
      </c>
      <c r="R68" s="896">
        <v>1.43</v>
      </c>
      <c r="S68" s="1671"/>
      <c r="T68" s="292"/>
      <c r="U68" s="292"/>
      <c r="V68" s="292"/>
      <c r="W68" s="292"/>
      <c r="X68" s="292"/>
      <c r="Y68" s="292"/>
      <c r="Z68" s="292"/>
      <c r="AA68" s="292"/>
      <c r="AB68" s="292"/>
      <c r="AC68" s="292"/>
      <c r="AD68" s="292"/>
      <c r="AE68" s="292"/>
      <c r="AF68" s="219"/>
      <c r="AG68" s="218"/>
      <c r="AH68" s="218"/>
      <c r="AI68" s="218"/>
      <c r="AJ68" s="218"/>
      <c r="AK68" s="218"/>
      <c r="AL68" s="218"/>
      <c r="AM68" s="218"/>
      <c r="AN68" s="218"/>
      <c r="AO68" s="224"/>
    </row>
    <row r="69" spans="1:42" ht="27.75" customHeight="1">
      <c r="A69" s="495"/>
      <c r="B69" s="1269"/>
      <c r="C69" s="181" t="s">
        <v>320</v>
      </c>
      <c r="D69" s="743">
        <v>4545817</v>
      </c>
      <c r="E69" s="743">
        <v>2896024</v>
      </c>
      <c r="F69" s="743">
        <v>7441841</v>
      </c>
      <c r="G69" s="743">
        <v>5879442</v>
      </c>
      <c r="H69" s="743">
        <v>152820</v>
      </c>
      <c r="I69" s="743">
        <v>503481</v>
      </c>
      <c r="J69" s="743">
        <v>6535742</v>
      </c>
      <c r="K69" s="743">
        <v>6211311</v>
      </c>
      <c r="L69" s="743">
        <v>195505</v>
      </c>
      <c r="M69" s="743">
        <v>555569</v>
      </c>
      <c r="N69" s="743">
        <v>6962385</v>
      </c>
      <c r="O69" s="894">
        <v>5679952.0099999998</v>
      </c>
      <c r="P69" s="743">
        <v>129706</v>
      </c>
      <c r="Q69" s="894">
        <v>484621.83</v>
      </c>
      <c r="R69" s="895">
        <v>6294279.8399999999</v>
      </c>
      <c r="S69" s="1671"/>
      <c r="T69" s="292"/>
      <c r="U69" s="292"/>
      <c r="V69" s="292"/>
      <c r="W69" s="292"/>
      <c r="X69" s="292"/>
      <c r="Y69" s="292"/>
      <c r="Z69" s="292"/>
      <c r="AA69" s="292"/>
      <c r="AB69" s="292"/>
      <c r="AC69" s="292"/>
      <c r="AD69" s="292"/>
      <c r="AE69" s="292"/>
      <c r="AF69" s="219"/>
      <c r="AG69" s="218"/>
      <c r="AH69" s="218"/>
      <c r="AI69" s="218"/>
      <c r="AJ69" s="218"/>
      <c r="AK69" s="218"/>
      <c r="AL69" s="218"/>
      <c r="AM69" s="218"/>
      <c r="AN69" s="218"/>
      <c r="AO69" s="224"/>
    </row>
    <row r="70" spans="1:42" s="233" customFormat="1" ht="27.75" customHeight="1">
      <c r="A70" s="489"/>
      <c r="B70" s="1269"/>
      <c r="C70" s="182" t="s">
        <v>321</v>
      </c>
      <c r="D70" s="693">
        <v>0</v>
      </c>
      <c r="E70" s="693">
        <v>3</v>
      </c>
      <c r="F70" s="693">
        <v>3</v>
      </c>
      <c r="G70" s="693">
        <v>28</v>
      </c>
      <c r="H70" s="693">
        <v>0</v>
      </c>
      <c r="I70" s="693">
        <v>34</v>
      </c>
      <c r="J70" s="693">
        <v>62</v>
      </c>
      <c r="K70" s="693">
        <v>46</v>
      </c>
      <c r="L70" s="693">
        <v>0</v>
      </c>
      <c r="M70" s="693">
        <v>14</v>
      </c>
      <c r="N70" s="693">
        <v>60</v>
      </c>
      <c r="O70" s="693">
        <v>0</v>
      </c>
      <c r="P70" s="693">
        <v>0</v>
      </c>
      <c r="Q70" s="693">
        <v>4</v>
      </c>
      <c r="R70" s="742">
        <v>4</v>
      </c>
      <c r="S70" s="1671"/>
      <c r="T70" s="292"/>
      <c r="U70" s="292"/>
      <c r="V70" s="292"/>
      <c r="W70" s="292"/>
      <c r="X70" s="292"/>
      <c r="Y70" s="292"/>
      <c r="Z70" s="292"/>
      <c r="AA70" s="292"/>
      <c r="AB70" s="292"/>
      <c r="AC70" s="292"/>
      <c r="AD70" s="292"/>
      <c r="AE70" s="292"/>
      <c r="AF70" s="332"/>
      <c r="AG70" s="307"/>
      <c r="AH70" s="307"/>
      <c r="AI70" s="307"/>
      <c r="AJ70" s="307"/>
      <c r="AK70" s="307"/>
      <c r="AL70" s="307"/>
      <c r="AM70" s="307"/>
      <c r="AN70" s="307"/>
      <c r="AO70" s="308"/>
    </row>
    <row r="71" spans="1:42" ht="27.75" customHeight="1">
      <c r="A71" s="495"/>
      <c r="B71" s="1269"/>
      <c r="C71" s="181" t="s">
        <v>322</v>
      </c>
      <c r="D71" s="709">
        <v>0</v>
      </c>
      <c r="E71" s="709">
        <v>1.04</v>
      </c>
      <c r="F71" s="709">
        <v>0.4</v>
      </c>
      <c r="G71" s="709">
        <v>4.76</v>
      </c>
      <c r="H71" s="709">
        <v>0</v>
      </c>
      <c r="I71" s="709">
        <v>67.53</v>
      </c>
      <c r="J71" s="709">
        <v>9.49</v>
      </c>
      <c r="K71" s="709">
        <v>7.41</v>
      </c>
      <c r="L71" s="709">
        <v>0</v>
      </c>
      <c r="M71" s="709">
        <v>25.2</v>
      </c>
      <c r="N71" s="709">
        <v>8.6199999999999992</v>
      </c>
      <c r="O71" s="693">
        <v>0</v>
      </c>
      <c r="P71" s="693">
        <v>0</v>
      </c>
      <c r="Q71" s="693">
        <v>8.25</v>
      </c>
      <c r="R71" s="742">
        <v>0.64</v>
      </c>
      <c r="S71" s="1671"/>
      <c r="T71" s="292"/>
      <c r="U71" s="292"/>
      <c r="V71" s="292"/>
      <c r="W71" s="292"/>
      <c r="X71" s="292"/>
      <c r="Y71" s="292"/>
      <c r="Z71" s="292"/>
      <c r="AA71" s="292"/>
      <c r="AB71" s="292"/>
      <c r="AC71" s="292"/>
      <c r="AD71" s="292"/>
      <c r="AE71" s="292"/>
      <c r="AF71" s="219"/>
      <c r="AG71" s="218"/>
      <c r="AH71" s="218"/>
      <c r="AI71" s="218"/>
      <c r="AJ71" s="218"/>
      <c r="AK71" s="218"/>
      <c r="AL71" s="218"/>
      <c r="AM71" s="218"/>
      <c r="AN71" s="218"/>
      <c r="AO71" s="224"/>
    </row>
    <row r="72" spans="1:42" ht="35.25" customHeight="1">
      <c r="A72" s="495"/>
      <c r="B72" s="1269"/>
      <c r="C72" s="182" t="s">
        <v>323</v>
      </c>
      <c r="D72" s="1741">
        <v>1.34</v>
      </c>
      <c r="E72" s="1741"/>
      <c r="F72" s="1741"/>
      <c r="G72" s="1741">
        <v>1.99</v>
      </c>
      <c r="H72" s="1741"/>
      <c r="I72" s="1741"/>
      <c r="J72" s="1741"/>
      <c r="K72" s="1741">
        <v>2.15</v>
      </c>
      <c r="L72" s="1741"/>
      <c r="M72" s="1741"/>
      <c r="N72" s="1741"/>
      <c r="O72" s="1775">
        <v>1.59</v>
      </c>
      <c r="P72" s="1775">
        <v>0</v>
      </c>
      <c r="Q72" s="1775">
        <v>0</v>
      </c>
      <c r="R72" s="1775">
        <v>0</v>
      </c>
      <c r="S72" s="1671"/>
      <c r="T72" s="292"/>
      <c r="U72" s="292"/>
      <c r="V72" s="292"/>
      <c r="W72" s="292"/>
      <c r="X72" s="292"/>
      <c r="Y72" s="292"/>
      <c r="Z72" s="292"/>
      <c r="AA72" s="292"/>
      <c r="AB72" s="292"/>
      <c r="AC72" s="292"/>
      <c r="AD72" s="292"/>
      <c r="AE72" s="292"/>
      <c r="AF72" s="219"/>
      <c r="AG72" s="218"/>
      <c r="AH72" s="218"/>
      <c r="AI72" s="218"/>
      <c r="AJ72" s="218"/>
      <c r="AK72" s="218"/>
      <c r="AL72" s="218"/>
      <c r="AM72" s="218"/>
      <c r="AN72" s="218"/>
      <c r="AO72" s="224"/>
    </row>
    <row r="73" spans="1:42" ht="27.75" customHeight="1">
      <c r="A73" s="495"/>
      <c r="B73" s="1269"/>
      <c r="C73" s="552" t="s">
        <v>328</v>
      </c>
      <c r="D73" s="1775" t="s">
        <v>61</v>
      </c>
      <c r="E73" s="1775"/>
      <c r="F73" s="1775"/>
      <c r="G73" s="1775">
        <v>2.81</v>
      </c>
      <c r="H73" s="1775"/>
      <c r="I73" s="1775"/>
      <c r="J73" s="1775"/>
      <c r="K73" s="1775">
        <v>4.53</v>
      </c>
      <c r="L73" s="1775"/>
      <c r="M73" s="1775"/>
      <c r="N73" s="1775"/>
      <c r="O73" s="1775">
        <v>2.8</v>
      </c>
      <c r="P73" s="1775">
        <v>0</v>
      </c>
      <c r="Q73" s="1775">
        <v>0</v>
      </c>
      <c r="R73" s="1775">
        <v>0</v>
      </c>
      <c r="S73" s="1672"/>
      <c r="T73" s="292"/>
      <c r="U73" s="292"/>
      <c r="V73" s="292"/>
      <c r="W73" s="292"/>
      <c r="X73" s="292"/>
      <c r="Y73" s="292"/>
      <c r="Z73" s="292"/>
      <c r="AA73" s="292"/>
      <c r="AB73" s="292"/>
      <c r="AC73" s="292"/>
      <c r="AD73" s="292"/>
      <c r="AE73" s="292"/>
      <c r="AF73" s="219"/>
      <c r="AG73" s="218"/>
      <c r="AH73" s="218"/>
      <c r="AI73" s="218"/>
      <c r="AJ73" s="218"/>
      <c r="AK73" s="218"/>
      <c r="AL73" s="218"/>
      <c r="AM73" s="218"/>
      <c r="AN73" s="218"/>
      <c r="AO73" s="224"/>
    </row>
    <row r="74" spans="1:42" s="233" customFormat="1" ht="89.5" customHeight="1">
      <c r="A74" s="489"/>
      <c r="B74" s="291"/>
      <c r="C74" s="1773" t="s">
        <v>329</v>
      </c>
      <c r="D74" s="1774"/>
      <c r="E74" s="1774"/>
      <c r="F74" s="1774"/>
      <c r="G74" s="1774"/>
      <c r="H74" s="1774"/>
      <c r="I74" s="1774"/>
      <c r="J74" s="1774"/>
      <c r="K74" s="1774"/>
      <c r="L74" s="1774"/>
      <c r="M74" s="1774"/>
      <c r="N74" s="1774"/>
      <c r="O74" s="1774"/>
      <c r="P74" s="1774"/>
      <c r="Q74" s="1774"/>
      <c r="R74" s="333"/>
      <c r="S74" s="333"/>
      <c r="T74" s="333"/>
      <c r="U74" s="333"/>
      <c r="V74" s="292"/>
      <c r="W74" s="292"/>
      <c r="X74" s="292"/>
      <c r="Y74" s="292"/>
      <c r="Z74" s="292"/>
      <c r="AA74" s="292"/>
      <c r="AB74" s="292"/>
      <c r="AC74" s="292"/>
      <c r="AD74" s="292"/>
      <c r="AE74" s="292"/>
      <c r="AF74" s="332"/>
      <c r="AG74" s="307"/>
      <c r="AH74" s="307"/>
      <c r="AI74" s="307"/>
      <c r="AJ74" s="307"/>
      <c r="AK74" s="307"/>
      <c r="AL74" s="307"/>
      <c r="AM74" s="307"/>
      <c r="AN74" s="307"/>
      <c r="AO74" s="308"/>
    </row>
    <row r="75" spans="1:42" ht="28" customHeight="1">
      <c r="A75" s="476"/>
      <c r="B75" s="334"/>
      <c r="C75" s="227"/>
      <c r="D75" s="227"/>
      <c r="E75" s="227"/>
      <c r="F75" s="227"/>
      <c r="G75" s="227"/>
      <c r="H75" s="227"/>
      <c r="I75" s="233"/>
      <c r="J75" s="233"/>
      <c r="K75" s="227"/>
      <c r="L75" s="227"/>
      <c r="M75" s="227"/>
      <c r="N75" s="227"/>
      <c r="O75" s="266"/>
      <c r="P75" s="232"/>
      <c r="Q75" s="232"/>
      <c r="R75" s="232"/>
      <c r="S75" s="232"/>
      <c r="T75" s="232"/>
      <c r="U75" s="232"/>
      <c r="V75" s="232"/>
      <c r="W75" s="232"/>
      <c r="X75" s="232"/>
      <c r="Y75" s="232"/>
      <c r="Z75" s="232"/>
      <c r="AA75" s="232"/>
      <c r="AB75" s="232"/>
      <c r="AC75" s="232"/>
      <c r="AD75" s="232"/>
      <c r="AE75" s="232"/>
      <c r="AF75" s="218"/>
      <c r="AG75" s="218"/>
      <c r="AH75" s="218"/>
      <c r="AI75" s="218"/>
      <c r="AJ75" s="218"/>
      <c r="AK75" s="218"/>
      <c r="AL75" s="218"/>
      <c r="AM75" s="218"/>
      <c r="AN75" s="218"/>
      <c r="AO75" s="224"/>
    </row>
    <row r="76" spans="1:42" ht="37" customHeight="1">
      <c r="A76" s="476"/>
      <c r="B76" s="334"/>
      <c r="C76" s="1746" t="s">
        <v>330</v>
      </c>
      <c r="D76" s="1747"/>
      <c r="E76" s="1747"/>
      <c r="F76" s="1747"/>
      <c r="G76" s="1747"/>
      <c r="H76" s="1747"/>
      <c r="I76" s="1747"/>
      <c r="J76" s="1747"/>
      <c r="K76" s="1747"/>
      <c r="L76" s="1747"/>
      <c r="M76" s="1747"/>
      <c r="N76" s="1747"/>
      <c r="O76" s="1748"/>
      <c r="P76" s="232"/>
      <c r="Q76" s="232"/>
      <c r="R76" s="232"/>
      <c r="S76" s="232"/>
      <c r="T76" s="232"/>
      <c r="U76" s="232"/>
      <c r="V76" s="232"/>
      <c r="W76" s="232"/>
      <c r="X76" s="232"/>
      <c r="Y76" s="232"/>
      <c r="Z76" s="232"/>
      <c r="AA76" s="232"/>
      <c r="AB76" s="232"/>
      <c r="AC76" s="232"/>
      <c r="AD76" s="232"/>
      <c r="AE76" s="232"/>
      <c r="AF76" s="218"/>
      <c r="AG76" s="218"/>
      <c r="AH76" s="218"/>
      <c r="AI76" s="218"/>
      <c r="AJ76" s="218"/>
      <c r="AK76" s="218"/>
      <c r="AL76" s="218"/>
      <c r="AM76" s="218"/>
      <c r="AN76" s="218"/>
      <c r="AO76" s="224"/>
    </row>
    <row r="77" spans="1:42" ht="20.25" customHeight="1">
      <c r="A77" s="476"/>
      <c r="B77" s="334"/>
      <c r="C77" s="635"/>
      <c r="D77" s="1739"/>
      <c r="E77" s="1739"/>
      <c r="F77" s="1739"/>
      <c r="G77" s="1739"/>
      <c r="H77" s="1740"/>
      <c r="I77" s="233"/>
      <c r="J77" s="233"/>
      <c r="K77" s="233"/>
      <c r="L77" s="233"/>
      <c r="M77" s="233"/>
      <c r="N77" s="308"/>
      <c r="O77" s="273"/>
      <c r="P77" s="273"/>
      <c r="Q77" s="232"/>
      <c r="R77" s="232"/>
      <c r="S77" s="232"/>
      <c r="T77" s="232"/>
      <c r="U77" s="232"/>
      <c r="V77" s="232"/>
      <c r="W77" s="232"/>
      <c r="X77" s="232"/>
      <c r="Y77" s="232"/>
      <c r="Z77" s="232"/>
      <c r="AA77" s="232"/>
      <c r="AB77" s="232"/>
      <c r="AC77" s="232"/>
      <c r="AD77" s="232"/>
      <c r="AE77" s="232"/>
      <c r="AF77" s="218"/>
      <c r="AG77" s="218"/>
      <c r="AH77" s="218"/>
      <c r="AI77" s="218"/>
      <c r="AJ77" s="218"/>
      <c r="AK77" s="218"/>
      <c r="AL77" s="218"/>
      <c r="AM77" s="218"/>
      <c r="AN77" s="218"/>
      <c r="AO77" s="224"/>
    </row>
    <row r="78" spans="1:42" ht="30" customHeight="1">
      <c r="A78" s="476"/>
      <c r="B78" s="334"/>
      <c r="C78" s="570" t="s">
        <v>331</v>
      </c>
      <c r="D78" s="575" t="s">
        <v>332</v>
      </c>
      <c r="E78" s="575">
        <v>2021</v>
      </c>
      <c r="F78" s="575">
        <v>2022</v>
      </c>
      <c r="G78" s="575">
        <v>2023</v>
      </c>
      <c r="H78" s="575">
        <v>2024</v>
      </c>
      <c r="I78" s="233"/>
      <c r="J78" s="233"/>
      <c r="K78" s="233"/>
      <c r="L78" s="233"/>
      <c r="M78" s="233"/>
      <c r="N78" s="308"/>
      <c r="O78" s="273"/>
      <c r="P78" s="273"/>
      <c r="Q78" s="232"/>
      <c r="R78" s="232"/>
      <c r="S78" s="232"/>
      <c r="T78" s="232"/>
      <c r="U78" s="232"/>
      <c r="V78" s="232"/>
      <c r="W78" s="232"/>
      <c r="X78" s="232"/>
      <c r="Y78" s="232"/>
      <c r="Z78" s="232"/>
      <c r="AA78" s="232"/>
      <c r="AB78" s="232"/>
      <c r="AC78" s="232"/>
      <c r="AD78" s="232"/>
      <c r="AE78" s="232"/>
      <c r="AF78" s="218"/>
      <c r="AG78" s="218"/>
      <c r="AH78" s="218"/>
      <c r="AI78" s="218"/>
      <c r="AJ78" s="218"/>
      <c r="AK78" s="218"/>
      <c r="AL78" s="218"/>
      <c r="AM78" s="218"/>
      <c r="AN78" s="218"/>
      <c r="AO78" s="222"/>
    </row>
    <row r="79" spans="1:42" ht="30" customHeight="1">
      <c r="A79" s="476"/>
      <c r="B79" s="334"/>
      <c r="C79" s="244" t="s">
        <v>197</v>
      </c>
      <c r="D79" s="735" t="s">
        <v>50</v>
      </c>
      <c r="E79" s="735">
        <v>1.04</v>
      </c>
      <c r="F79" s="752">
        <v>1.4</v>
      </c>
      <c r="G79" s="735">
        <v>1.21</v>
      </c>
      <c r="H79" s="735">
        <v>1.59</v>
      </c>
      <c r="I79" s="233"/>
      <c r="J79" s="233"/>
      <c r="K79" s="233"/>
      <c r="L79" s="233"/>
      <c r="M79" s="233"/>
      <c r="N79" s="308"/>
      <c r="O79" s="273"/>
      <c r="P79" s="273"/>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285"/>
      <c r="AO79" s="286" t="s">
        <v>50</v>
      </c>
      <c r="AP79" s="224"/>
    </row>
    <row r="80" spans="1:42" ht="30" customHeight="1">
      <c r="A80" s="476"/>
      <c r="B80" s="334"/>
      <c r="C80" s="280" t="s">
        <v>333</v>
      </c>
      <c r="D80" s="734" t="s">
        <v>197</v>
      </c>
      <c r="E80" s="1332">
        <v>1</v>
      </c>
      <c r="F80" s="1332">
        <v>1</v>
      </c>
      <c r="G80" s="1332">
        <v>1</v>
      </c>
      <c r="H80" s="1332">
        <v>1</v>
      </c>
      <c r="I80" s="233"/>
      <c r="J80" s="233"/>
      <c r="K80" s="233"/>
      <c r="L80" s="233"/>
      <c r="M80" s="233"/>
      <c r="N80" s="224"/>
      <c r="O80" s="225"/>
      <c r="P80" s="301"/>
      <c r="Q80" s="301"/>
      <c r="R80" s="301"/>
      <c r="S80" s="301"/>
      <c r="T80" s="301"/>
      <c r="U80" s="301"/>
      <c r="V80" s="335"/>
      <c r="W80" s="335"/>
      <c r="X80" s="301"/>
      <c r="Y80" s="301"/>
      <c r="Z80" s="301"/>
      <c r="AA80" s="301"/>
      <c r="AB80" s="335"/>
      <c r="AC80" s="335"/>
      <c r="AD80" s="301"/>
      <c r="AE80" s="301"/>
      <c r="AF80" s="301"/>
      <c r="AG80" s="301"/>
      <c r="AH80" s="301"/>
      <c r="AI80" s="301"/>
      <c r="AJ80" s="335"/>
      <c r="AK80" s="335"/>
      <c r="AL80" s="301"/>
      <c r="AM80" s="301"/>
      <c r="AN80" s="285"/>
      <c r="AO80" s="286" t="s">
        <v>50</v>
      </c>
      <c r="AP80" s="224"/>
    </row>
    <row r="81" spans="1:42" ht="18.75" customHeight="1">
      <c r="A81" s="476"/>
      <c r="B81" s="1274" t="s">
        <v>50</v>
      </c>
      <c r="C81" s="289" t="s">
        <v>50</v>
      </c>
      <c r="D81" s="289" t="s">
        <v>50</v>
      </c>
      <c r="E81" s="289" t="s">
        <v>50</v>
      </c>
      <c r="F81" s="289" t="s">
        <v>50</v>
      </c>
      <c r="G81" s="289" t="s">
        <v>50</v>
      </c>
      <c r="H81" s="289" t="s">
        <v>50</v>
      </c>
      <c r="I81" s="289" t="s">
        <v>50</v>
      </c>
      <c r="J81" s="289" t="s">
        <v>50</v>
      </c>
      <c r="K81" s="289" t="s">
        <v>50</v>
      </c>
      <c r="L81" s="289" t="s">
        <v>50</v>
      </c>
      <c r="M81" s="289" t="s">
        <v>50</v>
      </c>
      <c r="N81" s="289" t="s">
        <v>50</v>
      </c>
      <c r="O81" s="289" t="s">
        <v>50</v>
      </c>
      <c r="P81" s="289" t="s">
        <v>50</v>
      </c>
      <c r="Q81" s="289" t="s">
        <v>50</v>
      </c>
      <c r="R81" s="289" t="s">
        <v>50</v>
      </c>
      <c r="S81" s="289" t="s">
        <v>50</v>
      </c>
      <c r="T81" s="289" t="s">
        <v>50</v>
      </c>
      <c r="U81" s="289" t="s">
        <v>50</v>
      </c>
      <c r="V81" s="289" t="s">
        <v>50</v>
      </c>
      <c r="W81" s="289" t="s">
        <v>50</v>
      </c>
      <c r="X81" s="288" t="s">
        <v>50</v>
      </c>
      <c r="Y81" s="228"/>
      <c r="Z81" s="228"/>
      <c r="AA81" s="228"/>
      <c r="AB81" s="228"/>
      <c r="AC81" s="228"/>
      <c r="AD81" s="225"/>
      <c r="AE81" s="225"/>
    </row>
    <row r="82" spans="1:42" ht="18.75" hidden="1" customHeight="1">
      <c r="A82" s="476"/>
      <c r="B82" s="1274" t="s">
        <v>50</v>
      </c>
      <c r="C82" s="289" t="s">
        <v>50</v>
      </c>
      <c r="D82" s="289" t="s">
        <v>50</v>
      </c>
      <c r="E82" s="289" t="s">
        <v>50</v>
      </c>
      <c r="F82" s="289" t="s">
        <v>50</v>
      </c>
      <c r="G82" s="289" t="s">
        <v>50</v>
      </c>
      <c r="H82" s="289" t="s">
        <v>50</v>
      </c>
      <c r="I82" s="289" t="s">
        <v>50</v>
      </c>
      <c r="J82" s="289" t="s">
        <v>50</v>
      </c>
      <c r="K82" s="289" t="s">
        <v>50</v>
      </c>
      <c r="L82" s="289" t="s">
        <v>50</v>
      </c>
      <c r="M82" s="289" t="s">
        <v>50</v>
      </c>
      <c r="N82" s="289" t="s">
        <v>50</v>
      </c>
      <c r="O82" s="289" t="s">
        <v>50</v>
      </c>
      <c r="P82" s="289" t="s">
        <v>50</v>
      </c>
      <c r="Q82" s="289" t="s">
        <v>50</v>
      </c>
      <c r="R82" s="289" t="s">
        <v>50</v>
      </c>
      <c r="S82" s="289" t="s">
        <v>50</v>
      </c>
      <c r="T82" s="289" t="s">
        <v>50</v>
      </c>
      <c r="U82" s="289" t="s">
        <v>50</v>
      </c>
      <c r="V82" s="289" t="s">
        <v>50</v>
      </c>
      <c r="W82" s="289" t="s">
        <v>50</v>
      </c>
      <c r="X82" s="288" t="s">
        <v>50</v>
      </c>
      <c r="Y82" s="228"/>
      <c r="Z82" s="228"/>
      <c r="AA82" s="228"/>
      <c r="AB82" s="228"/>
      <c r="AC82" s="228"/>
      <c r="AD82" s="225"/>
      <c r="AE82" s="225"/>
    </row>
    <row r="83" spans="1:42" ht="18.75" hidden="1" customHeight="1">
      <c r="A83" s="476"/>
      <c r="B83" s="1274" t="s">
        <v>50</v>
      </c>
      <c r="C83" s="289" t="s">
        <v>50</v>
      </c>
      <c r="D83" s="289" t="s">
        <v>50</v>
      </c>
      <c r="E83" s="289" t="s">
        <v>50</v>
      </c>
      <c r="F83" s="289" t="s">
        <v>50</v>
      </c>
      <c r="G83" s="289" t="s">
        <v>50</v>
      </c>
      <c r="H83" s="289" t="s">
        <v>50</v>
      </c>
      <c r="I83" s="289" t="s">
        <v>50</v>
      </c>
      <c r="J83" s="289" t="s">
        <v>50</v>
      </c>
      <c r="K83" s="289" t="s">
        <v>50</v>
      </c>
      <c r="L83" s="289" t="s">
        <v>50</v>
      </c>
      <c r="M83" s="289" t="s">
        <v>50</v>
      </c>
      <c r="N83" s="289" t="s">
        <v>50</v>
      </c>
      <c r="O83" s="289" t="s">
        <v>50</v>
      </c>
      <c r="P83" s="289" t="s">
        <v>50</v>
      </c>
      <c r="Q83" s="289" t="s">
        <v>50</v>
      </c>
      <c r="R83" s="289" t="s">
        <v>50</v>
      </c>
      <c r="S83" s="289" t="s">
        <v>50</v>
      </c>
      <c r="T83" s="289" t="s">
        <v>50</v>
      </c>
      <c r="U83" s="289" t="s">
        <v>50</v>
      </c>
      <c r="V83" s="289" t="s">
        <v>50</v>
      </c>
      <c r="W83" s="289" t="s">
        <v>50</v>
      </c>
      <c r="X83" s="288" t="s">
        <v>50</v>
      </c>
      <c r="Y83" s="228"/>
      <c r="Z83" s="228"/>
      <c r="AA83" s="228"/>
      <c r="AB83" s="228"/>
      <c r="AC83" s="228"/>
      <c r="AD83" s="225"/>
      <c r="AE83" s="225"/>
    </row>
    <row r="84" spans="1:42" ht="18" hidden="1" customHeight="1">
      <c r="A84" s="476"/>
      <c r="B84" s="1274" t="s">
        <v>50</v>
      </c>
      <c r="C84" s="289" t="s">
        <v>50</v>
      </c>
      <c r="D84" s="289" t="s">
        <v>50</v>
      </c>
      <c r="E84" s="289" t="s">
        <v>50</v>
      </c>
      <c r="F84" s="289" t="s">
        <v>50</v>
      </c>
      <c r="G84" s="289" t="s">
        <v>50</v>
      </c>
      <c r="H84" s="289" t="s">
        <v>50</v>
      </c>
      <c r="I84" s="289" t="s">
        <v>50</v>
      </c>
      <c r="J84" s="289" t="s">
        <v>50</v>
      </c>
      <c r="K84" s="289" t="s">
        <v>50</v>
      </c>
      <c r="L84" s="289" t="s">
        <v>50</v>
      </c>
      <c r="M84" s="289" t="s">
        <v>50</v>
      </c>
      <c r="N84" s="289" t="s">
        <v>50</v>
      </c>
      <c r="O84" s="289" t="s">
        <v>50</v>
      </c>
      <c r="P84" s="289" t="s">
        <v>50</v>
      </c>
      <c r="Q84" s="289" t="s">
        <v>50</v>
      </c>
      <c r="R84" s="289" t="s">
        <v>50</v>
      </c>
      <c r="S84" s="289" t="s">
        <v>50</v>
      </c>
      <c r="T84" s="289" t="s">
        <v>50</v>
      </c>
      <c r="U84" s="289" t="s">
        <v>50</v>
      </c>
      <c r="V84" s="289" t="s">
        <v>50</v>
      </c>
      <c r="W84" s="289" t="s">
        <v>50</v>
      </c>
      <c r="X84" s="288" t="s">
        <v>50</v>
      </c>
      <c r="Y84" s="228"/>
      <c r="Z84" s="228"/>
      <c r="AA84" s="228"/>
      <c r="AB84" s="228"/>
      <c r="AC84" s="228"/>
      <c r="AD84" s="225"/>
      <c r="AE84" s="225"/>
    </row>
    <row r="85" spans="1:42" ht="18" hidden="1" customHeight="1">
      <c r="A85" s="476"/>
      <c r="B85" s="334"/>
      <c r="C85" s="336"/>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4"/>
      <c r="AN85" s="285"/>
      <c r="AO85" s="286"/>
      <c r="AP85" s="224"/>
    </row>
    <row r="86" spans="1:42" s="291" customFormat="1" ht="27.75" hidden="1" customHeight="1">
      <c r="A86" s="497"/>
      <c r="B86" s="337"/>
      <c r="C86" s="338"/>
      <c r="D86" s="310"/>
      <c r="E86" s="312"/>
      <c r="F86" s="310"/>
      <c r="G86" s="310"/>
      <c r="H86" s="310"/>
      <c r="I86" s="312"/>
      <c r="J86" s="312"/>
      <c r="K86" s="312"/>
      <c r="L86" s="312"/>
      <c r="M86" s="310"/>
      <c r="N86" s="310"/>
      <c r="O86" s="312"/>
      <c r="P86" s="312"/>
      <c r="Q86" s="312"/>
      <c r="R86" s="312"/>
      <c r="S86" s="312"/>
      <c r="T86" s="310"/>
      <c r="U86" s="310"/>
      <c r="V86" s="310"/>
      <c r="W86" s="310"/>
      <c r="X86" s="312"/>
      <c r="Y86" s="312"/>
      <c r="Z86" s="312"/>
      <c r="AA86" s="310"/>
      <c r="AB86" s="310"/>
      <c r="AC86" s="310"/>
      <c r="AD86" s="312"/>
      <c r="AE86" s="310"/>
      <c r="AF86" s="310"/>
      <c r="AG86" s="310"/>
      <c r="AH86" s="310"/>
      <c r="AI86" s="310"/>
      <c r="AJ86" s="310"/>
      <c r="AK86" s="310"/>
      <c r="AL86" s="310"/>
      <c r="AM86" s="310"/>
      <c r="AN86" s="338"/>
      <c r="AO86" s="339" t="s">
        <v>50</v>
      </c>
      <c r="AP86" s="294"/>
    </row>
    <row r="87" spans="1:42" s="291" customFormat="1" ht="27.75" hidden="1" customHeight="1">
      <c r="A87" s="497"/>
      <c r="B87" s="337"/>
      <c r="C87" s="338"/>
      <c r="D87" s="310"/>
      <c r="E87" s="312"/>
      <c r="F87" s="310"/>
      <c r="G87" s="310"/>
      <c r="H87" s="310"/>
      <c r="I87" s="312"/>
      <c r="J87" s="310"/>
      <c r="K87" s="312"/>
      <c r="L87" s="312"/>
      <c r="M87" s="310"/>
      <c r="N87" s="310"/>
      <c r="O87" s="310"/>
      <c r="P87" s="312"/>
      <c r="Q87" s="312"/>
      <c r="R87" s="310"/>
      <c r="S87" s="312"/>
      <c r="T87" s="310"/>
      <c r="U87" s="310"/>
      <c r="V87" s="310"/>
      <c r="W87" s="310"/>
      <c r="X87" s="310"/>
      <c r="Y87" s="312"/>
      <c r="Z87" s="310"/>
      <c r="AA87" s="312"/>
      <c r="AB87" s="310"/>
      <c r="AC87" s="310"/>
      <c r="AD87" s="310"/>
      <c r="AE87" s="312"/>
      <c r="AF87" s="310"/>
      <c r="AG87" s="310"/>
      <c r="AH87" s="310"/>
      <c r="AI87" s="310"/>
      <c r="AJ87" s="310"/>
      <c r="AK87" s="310"/>
      <c r="AL87" s="310"/>
      <c r="AM87" s="310"/>
      <c r="AN87" s="338"/>
      <c r="AO87" s="339" t="s">
        <v>50</v>
      </c>
      <c r="AP87" s="294"/>
    </row>
    <row r="88" spans="1:42" s="291" customFormat="1" ht="27.75" hidden="1" customHeight="1">
      <c r="A88" s="497"/>
      <c r="B88" s="337"/>
      <c r="C88" s="338"/>
      <c r="D88" s="310"/>
      <c r="E88" s="310"/>
      <c r="F88" s="310"/>
      <c r="G88" s="312"/>
      <c r="H88" s="310"/>
      <c r="I88" s="312"/>
      <c r="J88" s="310"/>
      <c r="K88" s="310"/>
      <c r="L88" s="310"/>
      <c r="M88" s="310"/>
      <c r="N88" s="310"/>
      <c r="O88" s="310"/>
      <c r="P88" s="310"/>
      <c r="Q88" s="310"/>
      <c r="R88" s="310"/>
      <c r="S88" s="310"/>
      <c r="T88" s="310"/>
      <c r="U88" s="310"/>
      <c r="V88" s="310"/>
      <c r="W88" s="310"/>
      <c r="X88" s="310"/>
      <c r="Y88" s="310"/>
      <c r="Z88" s="310"/>
      <c r="AA88" s="312"/>
      <c r="AB88" s="310"/>
      <c r="AC88" s="310"/>
      <c r="AD88" s="310"/>
      <c r="AE88" s="312"/>
      <c r="AF88" s="310"/>
      <c r="AG88" s="310"/>
      <c r="AH88" s="310"/>
      <c r="AI88" s="310"/>
      <c r="AJ88" s="310"/>
      <c r="AK88" s="310"/>
      <c r="AL88" s="310"/>
      <c r="AM88" s="310"/>
      <c r="AN88" s="338"/>
      <c r="AO88" s="339" t="s">
        <v>50</v>
      </c>
      <c r="AP88" s="294"/>
    </row>
    <row r="89" spans="1:42" s="291" customFormat="1" ht="27.75" hidden="1" customHeight="1">
      <c r="A89" s="497"/>
      <c r="B89" s="337"/>
      <c r="C89" s="340"/>
      <c r="D89" s="311"/>
      <c r="E89" s="309"/>
      <c r="F89" s="311"/>
      <c r="G89" s="309"/>
      <c r="H89" s="311"/>
      <c r="I89" s="309"/>
      <c r="J89" s="309"/>
      <c r="K89" s="309"/>
      <c r="L89" s="309"/>
      <c r="M89" s="311"/>
      <c r="N89" s="311"/>
      <c r="O89" s="309"/>
      <c r="P89" s="309"/>
      <c r="Q89" s="309"/>
      <c r="R89" s="309"/>
      <c r="S89" s="309"/>
      <c r="T89" s="311"/>
      <c r="U89" s="311"/>
      <c r="V89" s="311"/>
      <c r="W89" s="311"/>
      <c r="X89" s="309"/>
      <c r="Y89" s="309"/>
      <c r="Z89" s="309"/>
      <c r="AA89" s="309"/>
      <c r="AB89" s="311"/>
      <c r="AC89" s="311"/>
      <c r="AD89" s="309"/>
      <c r="AE89" s="309"/>
      <c r="AF89" s="311"/>
      <c r="AG89" s="311"/>
      <c r="AH89" s="311"/>
      <c r="AI89" s="311"/>
      <c r="AJ89" s="311"/>
      <c r="AK89" s="311"/>
      <c r="AL89" s="311"/>
      <c r="AM89" s="311"/>
      <c r="AN89" s="338"/>
      <c r="AO89" s="339" t="s">
        <v>50</v>
      </c>
      <c r="AP89" s="294"/>
    </row>
    <row r="90" spans="1:42" ht="22.5" hidden="1" customHeight="1">
      <c r="A90" s="476"/>
      <c r="B90" s="334"/>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2"/>
      <c r="AO90" s="343"/>
      <c r="AP90" s="224"/>
    </row>
    <row r="91" spans="1:42" s="291" customFormat="1" ht="27.75" hidden="1" customHeight="1">
      <c r="A91" s="497"/>
      <c r="B91" s="337"/>
      <c r="C91" s="338"/>
      <c r="D91" s="312"/>
      <c r="E91" s="310"/>
      <c r="F91" s="310"/>
      <c r="G91" s="310"/>
      <c r="H91" s="312"/>
      <c r="I91" s="310"/>
      <c r="J91" s="312"/>
      <c r="K91" s="310"/>
      <c r="L91" s="310"/>
      <c r="M91" s="310"/>
      <c r="N91" s="310"/>
      <c r="O91" s="312"/>
      <c r="P91" s="310"/>
      <c r="Q91" s="310"/>
      <c r="R91" s="312"/>
      <c r="S91" s="310"/>
      <c r="T91" s="310"/>
      <c r="U91" s="310"/>
      <c r="V91" s="310"/>
      <c r="W91" s="310"/>
      <c r="X91" s="312"/>
      <c r="Y91" s="310"/>
      <c r="Z91" s="312"/>
      <c r="AA91" s="310"/>
      <c r="AB91" s="310"/>
      <c r="AC91" s="310"/>
      <c r="AD91" s="310"/>
      <c r="AE91" s="310"/>
      <c r="AF91" s="310"/>
      <c r="AG91" s="310"/>
      <c r="AH91" s="310"/>
      <c r="AI91" s="310"/>
      <c r="AJ91" s="310"/>
      <c r="AK91" s="310"/>
      <c r="AL91" s="310"/>
      <c r="AM91" s="310"/>
      <c r="AN91" s="338"/>
      <c r="AO91" s="339" t="s">
        <v>50</v>
      </c>
      <c r="AP91" s="294"/>
    </row>
    <row r="92" spans="1:42" s="291" customFormat="1" ht="27.75" hidden="1" customHeight="1">
      <c r="A92" s="497"/>
      <c r="B92" s="337"/>
      <c r="C92" s="338"/>
      <c r="D92" s="310"/>
      <c r="E92" s="312"/>
      <c r="F92" s="310"/>
      <c r="G92" s="310"/>
      <c r="H92" s="310"/>
      <c r="I92" s="312"/>
      <c r="J92" s="310"/>
      <c r="K92" s="310"/>
      <c r="L92" s="310"/>
      <c r="M92" s="310"/>
      <c r="N92" s="310"/>
      <c r="O92" s="310"/>
      <c r="P92" s="312"/>
      <c r="Q92" s="312"/>
      <c r="R92" s="310"/>
      <c r="S92" s="312"/>
      <c r="T92" s="310"/>
      <c r="U92" s="310"/>
      <c r="V92" s="310"/>
      <c r="W92" s="310"/>
      <c r="X92" s="310"/>
      <c r="Y92" s="312"/>
      <c r="Z92" s="310"/>
      <c r="AA92" s="312"/>
      <c r="AB92" s="310"/>
      <c r="AC92" s="310"/>
      <c r="AD92" s="310"/>
      <c r="AE92" s="312"/>
      <c r="AF92" s="310"/>
      <c r="AG92" s="310"/>
      <c r="AH92" s="310"/>
      <c r="AI92" s="310"/>
      <c r="AJ92" s="310"/>
      <c r="AK92" s="310"/>
      <c r="AL92" s="310"/>
      <c r="AM92" s="310"/>
      <c r="AN92" s="338"/>
      <c r="AO92" s="339" t="s">
        <v>50</v>
      </c>
      <c r="AP92" s="294"/>
    </row>
    <row r="93" spans="1:42" s="291" customFormat="1" ht="27.75" hidden="1" customHeight="1">
      <c r="A93" s="497"/>
      <c r="B93" s="337"/>
      <c r="C93" s="338"/>
      <c r="D93" s="310"/>
      <c r="E93" s="312"/>
      <c r="F93" s="310"/>
      <c r="G93" s="310"/>
      <c r="H93" s="310"/>
      <c r="I93" s="312"/>
      <c r="J93" s="310"/>
      <c r="K93" s="310"/>
      <c r="L93" s="310"/>
      <c r="M93" s="310"/>
      <c r="N93" s="310"/>
      <c r="O93" s="310"/>
      <c r="P93" s="312"/>
      <c r="Q93" s="312"/>
      <c r="R93" s="310"/>
      <c r="S93" s="312"/>
      <c r="T93" s="310"/>
      <c r="U93" s="310"/>
      <c r="V93" s="310"/>
      <c r="W93" s="310"/>
      <c r="X93" s="310"/>
      <c r="Y93" s="312"/>
      <c r="Z93" s="310"/>
      <c r="AA93" s="312"/>
      <c r="AB93" s="310"/>
      <c r="AC93" s="310"/>
      <c r="AD93" s="310"/>
      <c r="AE93" s="310"/>
      <c r="AF93" s="310"/>
      <c r="AG93" s="310"/>
      <c r="AH93" s="310"/>
      <c r="AI93" s="310"/>
      <c r="AJ93" s="310"/>
      <c r="AK93" s="310"/>
      <c r="AL93" s="310"/>
      <c r="AM93" s="310"/>
      <c r="AN93" s="338"/>
      <c r="AO93" s="339" t="s">
        <v>50</v>
      </c>
      <c r="AP93" s="294"/>
    </row>
    <row r="94" spans="1:42" s="291" customFormat="1" ht="27.75" hidden="1" customHeight="1">
      <c r="A94" s="497"/>
      <c r="B94" s="337"/>
      <c r="C94" s="340"/>
      <c r="D94" s="309"/>
      <c r="E94" s="309"/>
      <c r="F94" s="311"/>
      <c r="G94" s="311"/>
      <c r="H94" s="309"/>
      <c r="I94" s="309"/>
      <c r="J94" s="309"/>
      <c r="K94" s="309"/>
      <c r="L94" s="309"/>
      <c r="M94" s="311"/>
      <c r="N94" s="311"/>
      <c r="O94" s="309"/>
      <c r="P94" s="309"/>
      <c r="Q94" s="309"/>
      <c r="R94" s="309"/>
      <c r="S94" s="309"/>
      <c r="T94" s="311"/>
      <c r="U94" s="311"/>
      <c r="V94" s="311"/>
      <c r="W94" s="311"/>
      <c r="X94" s="309"/>
      <c r="Y94" s="309"/>
      <c r="Z94" s="309"/>
      <c r="AA94" s="309"/>
      <c r="AB94" s="311"/>
      <c r="AC94" s="311"/>
      <c r="AD94" s="311"/>
      <c r="AE94" s="311"/>
      <c r="AF94" s="310"/>
      <c r="AG94" s="310"/>
      <c r="AH94" s="310"/>
      <c r="AI94" s="310"/>
      <c r="AJ94" s="310"/>
      <c r="AK94" s="310"/>
      <c r="AL94" s="311"/>
      <c r="AM94" s="311"/>
      <c r="AN94" s="338"/>
      <c r="AO94" s="339" t="s">
        <v>50</v>
      </c>
      <c r="AP94" s="294"/>
    </row>
    <row r="95" spans="1:42" s="291" customFormat="1" ht="27.75" hidden="1" customHeight="1">
      <c r="A95" s="497"/>
      <c r="B95" s="337"/>
      <c r="C95" s="340"/>
      <c r="D95" s="309"/>
      <c r="E95" s="311"/>
      <c r="F95" s="311"/>
      <c r="G95" s="311"/>
      <c r="H95" s="311"/>
      <c r="I95" s="311"/>
      <c r="J95" s="309"/>
      <c r="K95" s="311"/>
      <c r="L95" s="311"/>
      <c r="M95" s="311"/>
      <c r="N95" s="311"/>
      <c r="O95" s="311"/>
      <c r="P95" s="311"/>
      <c r="Q95" s="311"/>
      <c r="R95" s="309"/>
      <c r="S95" s="311"/>
      <c r="T95" s="311"/>
      <c r="U95" s="311"/>
      <c r="V95" s="311"/>
      <c r="W95" s="311"/>
      <c r="X95" s="311"/>
      <c r="Y95" s="311"/>
      <c r="Z95" s="309"/>
      <c r="AA95" s="311"/>
      <c r="AB95" s="311"/>
      <c r="AC95" s="311"/>
      <c r="AD95" s="311"/>
      <c r="AE95" s="311"/>
      <c r="AF95" s="310"/>
      <c r="AG95" s="310"/>
      <c r="AH95" s="310"/>
      <c r="AI95" s="310"/>
      <c r="AJ95" s="310"/>
      <c r="AK95" s="310"/>
      <c r="AL95" s="310"/>
      <c r="AM95" s="310"/>
      <c r="AN95" s="338"/>
      <c r="AO95" s="339" t="s">
        <v>50</v>
      </c>
      <c r="AP95" s="294"/>
    </row>
    <row r="96" spans="1:42" ht="18.75" hidden="1" customHeight="1">
      <c r="A96" s="476"/>
      <c r="B96" s="334"/>
      <c r="P96" s="232"/>
      <c r="Q96" s="232"/>
      <c r="R96" s="232"/>
      <c r="S96" s="232"/>
      <c r="T96" s="232"/>
      <c r="U96" s="232"/>
      <c r="V96" s="232"/>
      <c r="W96" s="232"/>
      <c r="X96" s="232"/>
      <c r="Y96" s="232"/>
      <c r="Z96" s="232"/>
      <c r="AA96" s="232"/>
      <c r="AB96" s="232"/>
      <c r="AC96" s="232"/>
      <c r="AD96" s="232"/>
      <c r="AE96" s="232"/>
      <c r="AF96" s="218"/>
      <c r="AG96" s="218"/>
      <c r="AH96" s="218"/>
      <c r="AI96" s="218"/>
      <c r="AJ96" s="218"/>
      <c r="AK96" s="218"/>
      <c r="AL96" s="218"/>
      <c r="AM96" s="218"/>
      <c r="AN96" s="218"/>
      <c r="AO96" s="220"/>
    </row>
    <row r="97" spans="1:42" ht="41.25" hidden="1" customHeight="1">
      <c r="A97" s="476"/>
      <c r="B97" s="334"/>
      <c r="P97" s="232"/>
      <c r="Q97" s="232"/>
      <c r="R97" s="232"/>
      <c r="S97" s="232"/>
      <c r="T97" s="232"/>
      <c r="U97" s="232"/>
      <c r="V97" s="232"/>
      <c r="W97" s="232"/>
      <c r="X97" s="232"/>
      <c r="Y97" s="232"/>
      <c r="Z97" s="232"/>
      <c r="AA97" s="232"/>
      <c r="AB97" s="232"/>
      <c r="AC97" s="232"/>
      <c r="AD97" s="232"/>
      <c r="AE97" s="232"/>
      <c r="AF97" s="218"/>
      <c r="AG97" s="218"/>
      <c r="AH97" s="218"/>
      <c r="AI97" s="218"/>
      <c r="AJ97" s="218"/>
      <c r="AK97" s="218"/>
      <c r="AL97" s="218"/>
      <c r="AM97" s="218"/>
      <c r="AN97" s="218"/>
      <c r="AO97" s="222"/>
    </row>
    <row r="98" spans="1:42" s="233" customFormat="1" ht="22.5" hidden="1" customHeight="1">
      <c r="A98" s="488"/>
      <c r="B98" s="304"/>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38"/>
      <c r="AO98" s="339" t="s">
        <v>50</v>
      </c>
      <c r="AP98" s="308"/>
    </row>
    <row r="99" spans="1:42" s="233" customFormat="1" ht="22.5" hidden="1" customHeight="1">
      <c r="A99" s="488"/>
      <c r="B99" s="304"/>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38"/>
      <c r="AO99" s="339" t="s">
        <v>50</v>
      </c>
      <c r="AP99" s="308"/>
    </row>
    <row r="100" spans="1:42" s="233" customFormat="1" ht="22.5" hidden="1" customHeight="1">
      <c r="A100" s="488"/>
      <c r="B100" s="30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338"/>
      <c r="AO100" s="339" t="s">
        <v>50</v>
      </c>
      <c r="AP100" s="308"/>
    </row>
    <row r="101" spans="1:42" s="233" customFormat="1" ht="22.5" hidden="1" customHeight="1">
      <c r="A101" s="488"/>
      <c r="B101" s="30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340"/>
      <c r="AO101" s="344"/>
      <c r="AP101" s="308"/>
    </row>
    <row r="102" spans="1:42" s="233" customFormat="1" ht="22.5" hidden="1" customHeight="1">
      <c r="A102" s="488"/>
      <c r="B102" s="304"/>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38"/>
      <c r="AO102" s="339" t="s">
        <v>50</v>
      </c>
      <c r="AP102" s="308"/>
    </row>
    <row r="103" spans="1:42" s="233" customFormat="1" ht="22.5" hidden="1" customHeight="1">
      <c r="A103" s="488"/>
      <c r="B103" s="304"/>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38"/>
      <c r="AO103" s="339" t="s">
        <v>50</v>
      </c>
      <c r="AP103" s="308"/>
    </row>
    <row r="104" spans="1:42" s="233" customFormat="1" ht="22.5" hidden="1" customHeight="1">
      <c r="A104" s="488"/>
      <c r="B104" s="304"/>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38"/>
      <c r="AO104" s="339" t="s">
        <v>50</v>
      </c>
      <c r="AP104" s="308"/>
    </row>
    <row r="105" spans="1:42" s="233" customFormat="1" ht="22.5" hidden="1" customHeight="1">
      <c r="A105" s="488"/>
      <c r="B105" s="304"/>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38"/>
      <c r="AO105" s="339" t="s">
        <v>50</v>
      </c>
      <c r="AP105" s="308"/>
    </row>
    <row r="106" spans="1:42" s="233" customFormat="1" ht="22.5" hidden="1" customHeight="1">
      <c r="A106" s="488"/>
      <c r="B106" s="304"/>
      <c r="C106" s="340"/>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1"/>
      <c r="AK106" s="311"/>
      <c r="AL106" s="311"/>
      <c r="AM106" s="311"/>
      <c r="AN106" s="338"/>
      <c r="AO106" s="339" t="s">
        <v>50</v>
      </c>
      <c r="AP106" s="308"/>
    </row>
    <row r="107" spans="1:42" s="233" customFormat="1" ht="22.5" hidden="1" customHeight="1">
      <c r="A107" s="488"/>
      <c r="B107" s="304"/>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340"/>
      <c r="AO107" s="344"/>
      <c r="AP107" s="308"/>
    </row>
    <row r="108" spans="1:42" s="233" customFormat="1" ht="22.5" hidden="1" customHeight="1">
      <c r="A108" s="488"/>
      <c r="B108" s="304"/>
      <c r="C108" s="338"/>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38"/>
      <c r="AO108" s="339" t="s">
        <v>50</v>
      </c>
      <c r="AP108" s="308"/>
    </row>
    <row r="109" spans="1:42" s="233" customFormat="1" ht="22.5" hidden="1" customHeight="1">
      <c r="A109" s="488"/>
      <c r="B109" s="304"/>
      <c r="C109" s="338"/>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c r="AH109" s="310"/>
      <c r="AI109" s="310"/>
      <c r="AJ109" s="310"/>
      <c r="AK109" s="310"/>
      <c r="AL109" s="310"/>
      <c r="AM109" s="310"/>
      <c r="AN109" s="338"/>
      <c r="AO109" s="339" t="s">
        <v>50</v>
      </c>
      <c r="AP109" s="308"/>
    </row>
    <row r="110" spans="1:42" s="233" customFormat="1" ht="22.5" hidden="1" customHeight="1">
      <c r="A110" s="488"/>
      <c r="B110" s="304"/>
      <c r="C110" s="338"/>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0"/>
      <c r="AM110" s="310"/>
      <c r="AN110" s="338"/>
      <c r="AO110" s="339" t="s">
        <v>50</v>
      </c>
      <c r="AP110" s="308"/>
    </row>
    <row r="111" spans="1:42" s="233" customFormat="1" ht="22.5" hidden="1" customHeight="1">
      <c r="A111" s="488"/>
      <c r="B111" s="304"/>
      <c r="C111" s="338"/>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38"/>
      <c r="AO111" s="339" t="s">
        <v>50</v>
      </c>
      <c r="AP111" s="308"/>
    </row>
    <row r="112" spans="1:42" s="233" customFormat="1" ht="22.5" hidden="1" customHeight="1">
      <c r="A112" s="488"/>
      <c r="B112" s="304"/>
      <c r="C112" s="340"/>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40"/>
      <c r="AO112" s="344" t="s">
        <v>50</v>
      </c>
      <c r="AP112" s="308"/>
    </row>
    <row r="113" spans="1:42" s="233" customFormat="1" ht="22.5" hidden="1" customHeight="1">
      <c r="A113" s="488"/>
      <c r="B113" s="304"/>
      <c r="C113" s="340"/>
      <c r="D113" s="309"/>
      <c r="E113" s="311"/>
      <c r="F113" s="311"/>
      <c r="G113" s="311"/>
      <c r="H113" s="311"/>
      <c r="I113" s="311"/>
      <c r="J113" s="309"/>
      <c r="K113" s="311"/>
      <c r="L113" s="311"/>
      <c r="M113" s="311"/>
      <c r="N113" s="311"/>
      <c r="O113" s="311"/>
      <c r="P113" s="311"/>
      <c r="Q113" s="311"/>
      <c r="R113" s="309"/>
      <c r="S113" s="311"/>
      <c r="T113" s="311"/>
      <c r="U113" s="311"/>
      <c r="V113" s="311"/>
      <c r="W113" s="311"/>
      <c r="X113" s="311"/>
      <c r="Y113" s="311"/>
      <c r="Z113" s="309"/>
      <c r="AA113" s="311"/>
      <c r="AB113" s="311"/>
      <c r="AC113" s="311"/>
      <c r="AD113" s="311"/>
      <c r="AE113" s="311"/>
      <c r="AF113" s="311"/>
      <c r="AG113" s="311"/>
      <c r="AH113" s="311"/>
      <c r="AI113" s="311"/>
      <c r="AJ113" s="311"/>
      <c r="AK113" s="311"/>
      <c r="AL113" s="311"/>
      <c r="AM113" s="311"/>
      <c r="AN113" s="340"/>
      <c r="AO113" s="344" t="s">
        <v>50</v>
      </c>
      <c r="AP113" s="308"/>
    </row>
    <row r="114" spans="1:42" hidden="1">
      <c r="A114" s="476"/>
      <c r="B114" s="334"/>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345"/>
    </row>
    <row r="115" spans="1:42" hidden="1">
      <c r="A115" s="476"/>
      <c r="B115" s="334"/>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78"/>
    </row>
    <row r="116" spans="1:42" s="233" customFormat="1" ht="27.75" hidden="1" customHeight="1">
      <c r="A116" s="488"/>
      <c r="B116" s="304"/>
      <c r="C116" s="346"/>
      <c r="D116" s="347"/>
      <c r="E116" s="347"/>
      <c r="F116" s="347"/>
      <c r="G116" s="347"/>
      <c r="H116" s="347"/>
      <c r="I116" s="347"/>
      <c r="J116" s="347"/>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c r="AJ116" s="292"/>
      <c r="AK116" s="292"/>
      <c r="AL116" s="292"/>
      <c r="AM116" s="292"/>
      <c r="AN116" s="292"/>
      <c r="AO116" s="294"/>
    </row>
    <row r="117" spans="1:42" ht="61.5" hidden="1" customHeight="1">
      <c r="A117" s="476"/>
      <c r="B117" s="334"/>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18"/>
      <c r="AG117" s="218"/>
      <c r="AH117" s="218"/>
      <c r="AI117" s="218"/>
      <c r="AJ117" s="218"/>
      <c r="AK117" s="218"/>
      <c r="AL117" s="218"/>
      <c r="AM117" s="218"/>
      <c r="AN117" s="218"/>
      <c r="AO117" s="224"/>
    </row>
    <row r="118" spans="1:42" ht="26.25" hidden="1" customHeight="1">
      <c r="A118" s="476"/>
      <c r="B118" s="334"/>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18"/>
      <c r="AG118" s="218"/>
      <c r="AH118" s="218"/>
      <c r="AI118" s="218"/>
      <c r="AJ118" s="218"/>
      <c r="AK118" s="218"/>
      <c r="AL118" s="218"/>
      <c r="AM118" s="218"/>
      <c r="AN118" s="218"/>
      <c r="AO118" s="224"/>
    </row>
    <row r="119" spans="1:42" ht="58.5" hidden="1" customHeight="1">
      <c r="A119" s="476"/>
      <c r="B119" s="334"/>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18"/>
      <c r="AG119" s="218"/>
      <c r="AH119" s="218"/>
      <c r="AI119" s="218"/>
      <c r="AJ119" s="218"/>
      <c r="AK119" s="218"/>
      <c r="AL119" s="218"/>
      <c r="AM119" s="218"/>
      <c r="AN119" s="218"/>
      <c r="AO119" s="224"/>
    </row>
    <row r="120" spans="1:42" ht="56.25" hidden="1" customHeight="1">
      <c r="A120" s="476"/>
      <c r="B120" s="334"/>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18"/>
      <c r="AG120" s="218"/>
      <c r="AH120" s="218"/>
      <c r="AI120" s="218"/>
      <c r="AJ120" s="218"/>
      <c r="AK120" s="218"/>
      <c r="AL120" s="218"/>
      <c r="AM120" s="218"/>
      <c r="AN120" s="218"/>
      <c r="AO120" s="224"/>
    </row>
    <row r="121" spans="1:42" hidden="1">
      <c r="A121" s="221"/>
      <c r="B121" s="334"/>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18"/>
      <c r="AG121" s="218"/>
      <c r="AH121" s="218"/>
      <c r="AI121" s="218"/>
      <c r="AJ121" s="218"/>
      <c r="AK121" s="218"/>
      <c r="AL121" s="218"/>
      <c r="AM121" s="218"/>
      <c r="AN121" s="218"/>
      <c r="AO121" s="224"/>
    </row>
    <row r="122" spans="1:42" hidden="1">
      <c r="B122" s="334"/>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18"/>
      <c r="AG122" s="218"/>
      <c r="AH122" s="218"/>
      <c r="AI122" s="218"/>
      <c r="AJ122" s="218"/>
      <c r="AK122" s="218"/>
      <c r="AL122" s="218"/>
      <c r="AM122" s="218"/>
      <c r="AN122" s="218"/>
      <c r="AO122" s="224"/>
    </row>
    <row r="123" spans="1:42" ht="42.75" hidden="1" customHeight="1">
      <c r="B123" s="334"/>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18"/>
      <c r="AG123" s="218"/>
      <c r="AH123" s="218"/>
      <c r="AI123" s="218"/>
      <c r="AJ123" s="218"/>
      <c r="AK123" s="218"/>
      <c r="AL123" s="218"/>
      <c r="AM123" s="218"/>
      <c r="AN123" s="218"/>
      <c r="AO123" s="224"/>
    </row>
    <row r="124" spans="1:42" ht="36.75" hidden="1" customHeight="1">
      <c r="B124" s="334"/>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18"/>
      <c r="AG124" s="218"/>
      <c r="AH124" s="218"/>
      <c r="AI124" s="218"/>
      <c r="AJ124" s="218"/>
      <c r="AK124" s="218"/>
      <c r="AL124" s="218"/>
      <c r="AM124" s="218"/>
      <c r="AN124" s="218"/>
      <c r="AO124" s="224"/>
    </row>
    <row r="125" spans="1:42" ht="50.25" hidden="1" customHeight="1">
      <c r="B125" s="334"/>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18"/>
      <c r="AG125" s="218"/>
      <c r="AH125" s="218"/>
      <c r="AI125" s="218"/>
      <c r="AJ125" s="218"/>
      <c r="AK125" s="218"/>
      <c r="AL125" s="218"/>
      <c r="AM125" s="218"/>
      <c r="AN125" s="218"/>
      <c r="AO125" s="224"/>
    </row>
    <row r="126" spans="1:42" ht="39" hidden="1" customHeight="1">
      <c r="B126" s="334"/>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18"/>
      <c r="AG126" s="218"/>
      <c r="AH126" s="218"/>
      <c r="AI126" s="218"/>
      <c r="AJ126" s="218"/>
      <c r="AK126" s="218"/>
      <c r="AL126" s="218"/>
      <c r="AM126" s="218"/>
      <c r="AN126" s="218"/>
      <c r="AO126" s="224"/>
    </row>
    <row r="127" spans="1:42" ht="39" hidden="1" customHeight="1">
      <c r="B127" s="334"/>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18"/>
      <c r="AG127" s="218"/>
      <c r="AH127" s="218"/>
      <c r="AI127" s="218"/>
      <c r="AJ127" s="218"/>
      <c r="AK127" s="218"/>
      <c r="AL127" s="218"/>
      <c r="AM127" s="218"/>
      <c r="AN127" s="218"/>
      <c r="AO127" s="224"/>
    </row>
    <row r="128" spans="1:42" ht="39" hidden="1" customHeight="1">
      <c r="B128" s="334"/>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18"/>
      <c r="AG128" s="218"/>
      <c r="AH128" s="218"/>
      <c r="AI128" s="218"/>
      <c r="AJ128" s="218"/>
      <c r="AK128" s="218"/>
      <c r="AL128" s="218"/>
      <c r="AM128" s="218"/>
      <c r="AN128" s="218"/>
      <c r="AO128" s="224"/>
    </row>
    <row r="129" spans="2:41" ht="39" hidden="1" customHeight="1">
      <c r="B129" s="334"/>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18"/>
      <c r="AG129" s="218"/>
      <c r="AH129" s="218"/>
      <c r="AI129" s="218"/>
      <c r="AJ129" s="218"/>
      <c r="AK129" s="218"/>
      <c r="AL129" s="218"/>
      <c r="AM129" s="218"/>
      <c r="AN129" s="218"/>
      <c r="AO129" s="224"/>
    </row>
    <row r="130" spans="2:41" ht="53.25" hidden="1" customHeight="1">
      <c r="B130" s="334"/>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18"/>
      <c r="AG130" s="218"/>
      <c r="AH130" s="218"/>
      <c r="AI130" s="218"/>
      <c r="AJ130" s="218"/>
      <c r="AK130" s="218"/>
      <c r="AL130" s="218"/>
      <c r="AM130" s="218"/>
      <c r="AN130" s="218"/>
      <c r="AO130" s="224"/>
    </row>
    <row r="131" spans="2:41" hidden="1">
      <c r="B131" s="334"/>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18"/>
      <c r="AG131" s="218"/>
      <c r="AH131" s="218"/>
      <c r="AI131" s="218"/>
      <c r="AJ131" s="218"/>
      <c r="AK131" s="218"/>
      <c r="AL131" s="218"/>
      <c r="AM131" s="218"/>
      <c r="AN131" s="218"/>
      <c r="AO131" s="224"/>
    </row>
    <row r="132" spans="2:41" hidden="1">
      <c r="B132" s="334"/>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18"/>
      <c r="AG132" s="218"/>
      <c r="AH132" s="218"/>
      <c r="AI132" s="218"/>
      <c r="AJ132" s="218"/>
      <c r="AK132" s="218"/>
      <c r="AL132" s="218"/>
      <c r="AM132" s="218"/>
      <c r="AN132" s="218"/>
      <c r="AO132" s="224"/>
    </row>
    <row r="133" spans="2:41" hidden="1">
      <c r="B133" s="334"/>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18"/>
      <c r="AG133" s="218"/>
      <c r="AH133" s="218"/>
      <c r="AI133" s="218"/>
      <c r="AJ133" s="218"/>
      <c r="AK133" s="218"/>
      <c r="AL133" s="218"/>
      <c r="AM133" s="218"/>
      <c r="AN133" s="218"/>
      <c r="AO133" s="224"/>
    </row>
    <row r="134" spans="2:41" hidden="1">
      <c r="B134" s="334"/>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18"/>
      <c r="AG134" s="218"/>
      <c r="AH134" s="218"/>
      <c r="AI134" s="218"/>
      <c r="AJ134" s="218"/>
      <c r="AK134" s="218"/>
      <c r="AL134" s="218"/>
      <c r="AM134" s="218"/>
      <c r="AN134" s="218"/>
      <c r="AO134" s="224"/>
    </row>
    <row r="135" spans="2:41" ht="15" hidden="1" customHeight="1">
      <c r="B135" s="334"/>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18"/>
      <c r="AG135" s="218"/>
      <c r="AH135" s="218"/>
      <c r="AI135" s="218"/>
      <c r="AJ135" s="218"/>
      <c r="AK135" s="218"/>
      <c r="AL135" s="218"/>
      <c r="AM135" s="218"/>
      <c r="AN135" s="218"/>
      <c r="AO135" s="224"/>
    </row>
    <row r="136" spans="2:41" hidden="1">
      <c r="B136" s="334"/>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18"/>
      <c r="AG136" s="218"/>
      <c r="AH136" s="218"/>
      <c r="AI136" s="218"/>
      <c r="AJ136" s="218"/>
      <c r="AK136" s="218"/>
      <c r="AL136" s="218"/>
      <c r="AM136" s="218"/>
      <c r="AN136" s="218"/>
      <c r="AO136" s="224"/>
    </row>
    <row r="137" spans="2:41" hidden="1">
      <c r="B137" s="334"/>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18"/>
      <c r="AG137" s="218"/>
      <c r="AH137" s="218"/>
      <c r="AI137" s="218"/>
      <c r="AJ137" s="218"/>
      <c r="AK137" s="218"/>
      <c r="AL137" s="218"/>
      <c r="AM137" s="218"/>
      <c r="AN137" s="218"/>
      <c r="AO137" s="224"/>
    </row>
    <row r="138" spans="2:41" hidden="1">
      <c r="B138" s="334"/>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18"/>
      <c r="AG138" s="218"/>
      <c r="AH138" s="218"/>
      <c r="AI138" s="218"/>
      <c r="AJ138" s="218"/>
      <c r="AK138" s="218"/>
      <c r="AL138" s="218"/>
      <c r="AM138" s="218"/>
      <c r="AN138" s="218"/>
      <c r="AO138" s="224"/>
    </row>
    <row r="139" spans="2:41" hidden="1">
      <c r="B139" s="334"/>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18"/>
      <c r="AG139" s="218"/>
      <c r="AH139" s="218"/>
      <c r="AI139" s="218"/>
      <c r="AJ139" s="218"/>
      <c r="AK139" s="218"/>
      <c r="AL139" s="218"/>
      <c r="AM139" s="218"/>
      <c r="AN139" s="218"/>
      <c r="AO139" s="224"/>
    </row>
    <row r="140" spans="2:41" hidden="1">
      <c r="B140" s="334"/>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18"/>
      <c r="AG140" s="218"/>
      <c r="AH140" s="218"/>
      <c r="AI140" s="218"/>
      <c r="AJ140" s="218"/>
      <c r="AK140" s="218"/>
      <c r="AL140" s="218"/>
      <c r="AM140" s="218"/>
      <c r="AN140" s="218"/>
      <c r="AO140" s="224"/>
    </row>
    <row r="141" spans="2:41" hidden="1">
      <c r="B141" s="334"/>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18"/>
      <c r="AG141" s="218"/>
      <c r="AH141" s="218"/>
      <c r="AI141" s="218"/>
      <c r="AJ141" s="218"/>
      <c r="AK141" s="218"/>
      <c r="AL141" s="218"/>
      <c r="AM141" s="218"/>
      <c r="AN141" s="218"/>
      <c r="AO141" s="224"/>
    </row>
    <row r="142" spans="2:41" hidden="1">
      <c r="B142" s="334"/>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18"/>
      <c r="AG142" s="218"/>
      <c r="AH142" s="218"/>
      <c r="AI142" s="218"/>
      <c r="AJ142" s="218"/>
      <c r="AK142" s="218"/>
      <c r="AL142" s="218"/>
      <c r="AM142" s="218"/>
      <c r="AN142" s="218"/>
      <c r="AO142" s="224"/>
    </row>
    <row r="143" spans="2:41" hidden="1">
      <c r="B143" s="334"/>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18"/>
      <c r="AG143" s="218"/>
      <c r="AH143" s="218"/>
      <c r="AI143" s="218"/>
      <c r="AJ143" s="218"/>
      <c r="AK143" s="218"/>
      <c r="AL143" s="218"/>
      <c r="AM143" s="218"/>
      <c r="AN143" s="218"/>
      <c r="AO143" s="224"/>
    </row>
    <row r="144" spans="2:41" hidden="1">
      <c r="B144" s="334"/>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18"/>
      <c r="AG144" s="218"/>
      <c r="AH144" s="218"/>
      <c r="AI144" s="218"/>
      <c r="AJ144" s="218"/>
      <c r="AK144" s="218"/>
      <c r="AL144" s="218"/>
      <c r="AM144" s="218"/>
      <c r="AN144" s="218"/>
      <c r="AO144" s="224"/>
    </row>
    <row r="145" spans="2:41" hidden="1">
      <c r="B145" s="334"/>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18"/>
      <c r="AG145" s="218"/>
      <c r="AH145" s="218"/>
      <c r="AI145" s="218"/>
      <c r="AJ145" s="218"/>
      <c r="AK145" s="218"/>
      <c r="AL145" s="218"/>
      <c r="AM145" s="218"/>
      <c r="AN145" s="218"/>
      <c r="AO145" s="224"/>
    </row>
    <row r="146" spans="2:41" hidden="1">
      <c r="B146" s="334"/>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18"/>
      <c r="AG146" s="218"/>
      <c r="AH146" s="218"/>
      <c r="AI146" s="218"/>
      <c r="AJ146" s="218"/>
      <c r="AK146" s="218"/>
      <c r="AL146" s="218"/>
      <c r="AM146" s="218"/>
      <c r="AN146" s="218"/>
      <c r="AO146" s="224"/>
    </row>
    <row r="147" spans="2:41" hidden="1">
      <c r="B147" s="334"/>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18"/>
      <c r="AG147" s="218"/>
      <c r="AH147" s="218"/>
      <c r="AI147" s="218"/>
      <c r="AJ147" s="218"/>
      <c r="AK147" s="218"/>
      <c r="AL147" s="218"/>
      <c r="AM147" s="218"/>
      <c r="AN147" s="218"/>
      <c r="AO147" s="224"/>
    </row>
    <row r="148" spans="2:41" hidden="1">
      <c r="B148" s="334"/>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18"/>
      <c r="AG148" s="218"/>
      <c r="AH148" s="218"/>
      <c r="AI148" s="218"/>
      <c r="AJ148" s="218"/>
      <c r="AK148" s="218"/>
      <c r="AL148" s="218"/>
      <c r="AM148" s="218"/>
      <c r="AN148" s="218"/>
      <c r="AO148" s="224"/>
    </row>
    <row r="149" spans="2:41" hidden="1">
      <c r="B149" s="334"/>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18"/>
      <c r="AG149" s="218"/>
      <c r="AH149" s="218"/>
      <c r="AI149" s="218"/>
      <c r="AJ149" s="218"/>
      <c r="AK149" s="218"/>
      <c r="AL149" s="218"/>
      <c r="AM149" s="218"/>
      <c r="AN149" s="218"/>
      <c r="AO149" s="224"/>
    </row>
    <row r="150" spans="2:41" hidden="1">
      <c r="B150" s="334"/>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18"/>
      <c r="AG150" s="218"/>
      <c r="AH150" s="218"/>
      <c r="AI150" s="218"/>
      <c r="AJ150" s="218"/>
      <c r="AK150" s="218"/>
      <c r="AL150" s="218"/>
      <c r="AM150" s="218"/>
      <c r="AN150" s="218"/>
      <c r="AO150" s="224"/>
    </row>
    <row r="151" spans="2:41" hidden="1">
      <c r="B151" s="334"/>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18"/>
      <c r="AG151" s="218"/>
      <c r="AH151" s="218"/>
      <c r="AI151" s="218"/>
      <c r="AJ151" s="218"/>
      <c r="AK151" s="218"/>
      <c r="AL151" s="218"/>
      <c r="AM151" s="218"/>
      <c r="AN151" s="218"/>
      <c r="AO151" s="224"/>
    </row>
    <row r="152" spans="2:41" hidden="1">
      <c r="B152" s="334"/>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18"/>
      <c r="AG152" s="218"/>
      <c r="AH152" s="218"/>
      <c r="AI152" s="218"/>
      <c r="AJ152" s="218"/>
      <c r="AK152" s="218"/>
      <c r="AL152" s="218"/>
      <c r="AM152" s="218"/>
      <c r="AN152" s="218"/>
      <c r="AO152" s="224"/>
    </row>
    <row r="153" spans="2:41" hidden="1">
      <c r="B153" s="334"/>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18"/>
      <c r="AG153" s="218"/>
      <c r="AH153" s="218"/>
      <c r="AI153" s="218"/>
      <c r="AJ153" s="218"/>
      <c r="AK153" s="218"/>
      <c r="AL153" s="218"/>
      <c r="AM153" s="218"/>
      <c r="AN153" s="218"/>
      <c r="AO153" s="224"/>
    </row>
    <row r="154" spans="2:41" ht="21" hidden="1" customHeight="1">
      <c r="B154" s="334"/>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18"/>
      <c r="AG154" s="218"/>
      <c r="AH154" s="218"/>
      <c r="AI154" s="218"/>
      <c r="AJ154" s="218"/>
      <c r="AK154" s="218"/>
      <c r="AL154" s="218"/>
      <c r="AM154" s="218"/>
      <c r="AN154" s="218"/>
      <c r="AO154" s="224"/>
    </row>
    <row r="155" spans="2:41" ht="21" hidden="1" customHeight="1">
      <c r="B155" s="334"/>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18"/>
      <c r="AG155" s="218"/>
      <c r="AH155" s="218"/>
      <c r="AI155" s="218"/>
      <c r="AJ155" s="218"/>
      <c r="AK155" s="218"/>
      <c r="AL155" s="218"/>
      <c r="AM155" s="218"/>
      <c r="AN155" s="218"/>
      <c r="AO155" s="224"/>
    </row>
    <row r="156" spans="2:41" ht="21" hidden="1" customHeight="1">
      <c r="B156" s="334"/>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18"/>
      <c r="AG156" s="218"/>
      <c r="AH156" s="218"/>
      <c r="AI156" s="218"/>
      <c r="AJ156" s="218"/>
      <c r="AK156" s="218"/>
      <c r="AL156" s="218"/>
      <c r="AM156" s="218"/>
      <c r="AN156" s="218"/>
      <c r="AO156" s="224"/>
    </row>
    <row r="157" spans="2:41" ht="21" hidden="1" customHeight="1">
      <c r="B157" s="334"/>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18"/>
      <c r="AG157" s="218"/>
      <c r="AH157" s="218"/>
      <c r="AI157" s="218"/>
      <c r="AJ157" s="218"/>
      <c r="AK157" s="218"/>
      <c r="AL157" s="218"/>
      <c r="AM157" s="218"/>
      <c r="AN157" s="218"/>
      <c r="AO157" s="224"/>
    </row>
    <row r="158" spans="2:41" ht="21" hidden="1" customHeight="1">
      <c r="B158" s="334"/>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18"/>
      <c r="AG158" s="218"/>
      <c r="AH158" s="218"/>
      <c r="AI158" s="218"/>
      <c r="AJ158" s="218"/>
      <c r="AK158" s="218"/>
      <c r="AL158" s="218"/>
      <c r="AM158" s="218"/>
      <c r="AN158" s="218"/>
      <c r="AO158" s="224"/>
    </row>
    <row r="159" spans="2:41" hidden="1">
      <c r="B159" s="334"/>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18"/>
      <c r="AG159" s="218"/>
      <c r="AH159" s="218"/>
      <c r="AI159" s="218"/>
      <c r="AJ159" s="218"/>
      <c r="AK159" s="218"/>
      <c r="AL159" s="218"/>
      <c r="AM159" s="218"/>
      <c r="AN159" s="218"/>
      <c r="AO159" s="224"/>
    </row>
    <row r="160" spans="2:41" ht="24" hidden="1" customHeight="1">
      <c r="B160" s="334"/>
      <c r="C160" s="348"/>
      <c r="D160" s="68"/>
      <c r="E160" s="68"/>
      <c r="F160" s="68"/>
      <c r="G160" s="68"/>
      <c r="H160" s="68"/>
      <c r="I160" s="68"/>
      <c r="J160" s="68"/>
      <c r="K160" s="68"/>
      <c r="L160" s="68"/>
      <c r="M160" s="68"/>
      <c r="N160" s="68"/>
      <c r="O160" s="68"/>
      <c r="P160" s="68"/>
      <c r="Q160" s="68"/>
      <c r="R160" s="349"/>
      <c r="S160" s="350"/>
      <c r="T160" s="261"/>
      <c r="U160" s="261"/>
      <c r="V160" s="261"/>
      <c r="W160" s="261"/>
      <c r="X160" s="261"/>
      <c r="Y160" s="261"/>
      <c r="Z160" s="345"/>
      <c r="AA160" s="351"/>
      <c r="AB160" s="351"/>
      <c r="AC160" s="351"/>
      <c r="AD160" s="351"/>
      <c r="AE160" s="351"/>
      <c r="AF160" s="221"/>
      <c r="AG160" s="221"/>
      <c r="AH160" s="221"/>
      <c r="AI160" s="221"/>
      <c r="AJ160" s="221"/>
      <c r="AK160" s="221"/>
      <c r="AL160" s="221"/>
      <c r="AM160" s="221"/>
      <c r="AN160" s="221"/>
    </row>
    <row r="161" spans="2:26" hidden="1">
      <c r="B161" s="334"/>
      <c r="C161" s="348"/>
      <c r="D161" s="68"/>
      <c r="E161" s="68"/>
      <c r="F161" s="68"/>
      <c r="G161" s="68"/>
      <c r="H161" s="68"/>
      <c r="I161" s="68"/>
      <c r="J161" s="68"/>
      <c r="K161" s="68"/>
      <c r="L161" s="68"/>
      <c r="M161" s="68"/>
      <c r="N161" s="68"/>
      <c r="O161" s="68"/>
      <c r="P161" s="68"/>
      <c r="Q161" s="68"/>
      <c r="R161" s="349"/>
      <c r="S161" s="352"/>
      <c r="T161" s="232"/>
      <c r="U161" s="232"/>
      <c r="V161" s="232"/>
      <c r="W161" s="232"/>
      <c r="X161" s="232"/>
      <c r="Y161" s="232"/>
      <c r="Z161" s="278"/>
    </row>
    <row r="162" spans="2:26" hidden="1">
      <c r="B162" s="334"/>
      <c r="C162" s="348"/>
      <c r="D162" s="68"/>
      <c r="E162" s="68"/>
      <c r="F162" s="68"/>
      <c r="G162" s="68"/>
      <c r="H162" s="68"/>
      <c r="I162" s="68"/>
      <c r="J162" s="68"/>
      <c r="K162" s="68"/>
      <c r="L162" s="68"/>
      <c r="M162" s="68"/>
      <c r="N162" s="68"/>
      <c r="O162" s="68"/>
      <c r="P162" s="68"/>
      <c r="Q162" s="68"/>
      <c r="R162" s="349"/>
      <c r="S162" s="352"/>
      <c r="T162" s="232"/>
      <c r="U162" s="232"/>
      <c r="V162" s="232"/>
      <c r="W162" s="232"/>
      <c r="X162" s="232"/>
      <c r="Y162" s="232"/>
      <c r="Z162" s="278"/>
    </row>
    <row r="163" spans="2:26" hidden="1">
      <c r="B163" s="334"/>
      <c r="C163" s="348"/>
      <c r="D163" s="68"/>
      <c r="E163" s="68"/>
      <c r="F163" s="68"/>
      <c r="G163" s="68"/>
      <c r="H163" s="68"/>
      <c r="I163" s="68"/>
      <c r="J163" s="68"/>
      <c r="K163" s="68"/>
      <c r="L163" s="68"/>
      <c r="M163" s="68"/>
      <c r="N163" s="68"/>
      <c r="O163" s="68"/>
      <c r="P163" s="68"/>
      <c r="Q163" s="68"/>
      <c r="R163" s="349"/>
      <c r="S163" s="352"/>
      <c r="T163" s="232"/>
      <c r="U163" s="232"/>
      <c r="V163" s="232"/>
      <c r="W163" s="232"/>
      <c r="X163" s="232"/>
      <c r="Y163" s="232"/>
      <c r="Z163" s="278"/>
    </row>
    <row r="164" spans="2:26" hidden="1">
      <c r="B164" s="334"/>
      <c r="C164" s="348"/>
      <c r="D164" s="68"/>
      <c r="E164" s="68"/>
      <c r="F164" s="68"/>
      <c r="G164" s="68"/>
      <c r="H164" s="68"/>
      <c r="I164" s="68"/>
      <c r="J164" s="68"/>
      <c r="K164" s="68"/>
      <c r="L164" s="68"/>
      <c r="M164" s="68"/>
      <c r="N164" s="68"/>
      <c r="O164" s="68"/>
      <c r="P164" s="68"/>
      <c r="Q164" s="68"/>
      <c r="R164" s="349"/>
      <c r="S164" s="352"/>
      <c r="T164" s="232"/>
      <c r="U164" s="232"/>
      <c r="V164" s="232"/>
      <c r="W164" s="232"/>
      <c r="X164" s="232"/>
      <c r="Y164" s="232"/>
      <c r="Z164" s="278"/>
    </row>
    <row r="165" spans="2:26" hidden="1">
      <c r="B165" s="334"/>
      <c r="C165" s="348"/>
      <c r="D165" s="68"/>
      <c r="E165" s="68"/>
      <c r="F165" s="68"/>
      <c r="G165" s="68"/>
      <c r="H165" s="68"/>
      <c r="I165" s="68"/>
      <c r="J165" s="68"/>
      <c r="K165" s="68"/>
      <c r="L165" s="68"/>
      <c r="M165" s="68"/>
      <c r="N165" s="68"/>
      <c r="O165" s="68"/>
      <c r="P165" s="68"/>
      <c r="Q165" s="68"/>
      <c r="R165" s="349"/>
      <c r="S165" s="352"/>
      <c r="T165" s="232"/>
      <c r="U165" s="232"/>
      <c r="V165" s="232"/>
      <c r="W165" s="232"/>
      <c r="X165" s="232"/>
      <c r="Y165" s="232"/>
      <c r="Z165" s="278"/>
    </row>
    <row r="166" spans="2:26" hidden="1">
      <c r="B166" s="334"/>
      <c r="C166" s="348"/>
      <c r="D166" s="68"/>
      <c r="E166" s="68"/>
      <c r="F166" s="68"/>
      <c r="G166" s="68"/>
      <c r="H166" s="68"/>
      <c r="I166" s="68"/>
      <c r="J166" s="68"/>
      <c r="K166" s="68"/>
      <c r="L166" s="68"/>
      <c r="M166" s="68"/>
      <c r="N166" s="68"/>
      <c r="O166" s="68"/>
      <c r="P166" s="68"/>
      <c r="Q166" s="68"/>
      <c r="R166" s="349"/>
      <c r="S166" s="352"/>
      <c r="T166" s="232"/>
      <c r="U166" s="232"/>
      <c r="V166" s="232"/>
      <c r="W166" s="232"/>
      <c r="X166" s="232"/>
      <c r="Y166" s="232"/>
      <c r="Z166" s="278"/>
    </row>
    <row r="167" spans="2:26" hidden="1">
      <c r="B167" s="334"/>
      <c r="C167" s="348"/>
      <c r="D167" s="68"/>
      <c r="E167" s="68"/>
      <c r="F167" s="68"/>
      <c r="G167" s="68"/>
      <c r="H167" s="68"/>
      <c r="I167" s="68"/>
      <c r="J167" s="68"/>
      <c r="K167" s="68"/>
      <c r="L167" s="68"/>
      <c r="M167" s="68"/>
      <c r="N167" s="68"/>
      <c r="O167" s="68"/>
      <c r="P167" s="68"/>
      <c r="Q167" s="68"/>
      <c r="R167" s="349"/>
      <c r="S167" s="352"/>
      <c r="T167" s="232"/>
      <c r="U167" s="232"/>
      <c r="V167" s="232"/>
      <c r="W167" s="232"/>
      <c r="X167" s="232"/>
      <c r="Y167" s="232"/>
      <c r="Z167" s="278"/>
    </row>
    <row r="168" spans="2:26" hidden="1">
      <c r="B168" s="334"/>
      <c r="C168" s="348"/>
      <c r="D168" s="68"/>
      <c r="E168" s="68"/>
      <c r="F168" s="68"/>
      <c r="G168" s="68"/>
      <c r="H168" s="68"/>
      <c r="I168" s="68"/>
      <c r="J168" s="68"/>
      <c r="K168" s="68"/>
      <c r="L168" s="68"/>
      <c r="M168" s="68"/>
      <c r="N168" s="68"/>
      <c r="O168" s="68"/>
      <c r="P168" s="68"/>
      <c r="Q168" s="68"/>
      <c r="R168" s="349"/>
      <c r="S168" s="352"/>
      <c r="T168" s="232"/>
      <c r="U168" s="232"/>
      <c r="V168" s="232"/>
      <c r="W168" s="232"/>
      <c r="X168" s="232"/>
      <c r="Y168" s="232"/>
      <c r="Z168" s="278"/>
    </row>
    <row r="169" spans="2:26" hidden="1">
      <c r="B169" s="334"/>
      <c r="C169" s="348"/>
      <c r="D169" s="68"/>
      <c r="E169" s="68"/>
      <c r="F169" s="68"/>
      <c r="G169" s="68"/>
      <c r="H169" s="68"/>
      <c r="I169" s="68"/>
      <c r="J169" s="68"/>
      <c r="K169" s="68"/>
      <c r="L169" s="68"/>
      <c r="M169" s="68"/>
      <c r="N169" s="68"/>
      <c r="O169" s="68"/>
      <c r="P169" s="68"/>
      <c r="Q169" s="68"/>
      <c r="R169" s="349"/>
      <c r="S169" s="352"/>
      <c r="T169" s="232"/>
      <c r="U169" s="232"/>
      <c r="V169" s="232"/>
      <c r="W169" s="232"/>
      <c r="X169" s="232"/>
      <c r="Y169" s="232"/>
      <c r="Z169" s="278"/>
    </row>
    <row r="170" spans="2:26" hidden="1">
      <c r="B170" s="334"/>
      <c r="C170" s="348"/>
      <c r="D170" s="68"/>
      <c r="E170" s="68"/>
      <c r="F170" s="68"/>
      <c r="G170" s="68"/>
      <c r="H170" s="68"/>
      <c r="I170" s="68"/>
      <c r="J170" s="68"/>
      <c r="K170" s="68"/>
      <c r="L170" s="68"/>
      <c r="M170" s="68"/>
      <c r="N170" s="68"/>
      <c r="O170" s="68"/>
      <c r="P170" s="68"/>
      <c r="Q170" s="68"/>
      <c r="R170" s="349"/>
      <c r="S170" s="352"/>
      <c r="T170" s="232"/>
      <c r="U170" s="232"/>
      <c r="V170" s="232"/>
      <c r="W170" s="232"/>
      <c r="X170" s="232"/>
      <c r="Y170" s="232"/>
      <c r="Z170" s="278"/>
    </row>
    <row r="171" spans="2:26" hidden="1">
      <c r="B171" s="334"/>
      <c r="C171" s="348"/>
      <c r="D171" s="68"/>
      <c r="E171" s="68"/>
      <c r="F171" s="68"/>
      <c r="G171" s="68"/>
      <c r="H171" s="68"/>
      <c r="I171" s="68"/>
      <c r="J171" s="68"/>
      <c r="K171" s="68"/>
      <c r="L171" s="68"/>
      <c r="M171" s="68"/>
      <c r="N171" s="68"/>
      <c r="O171" s="68"/>
      <c r="P171" s="68"/>
      <c r="Q171" s="68"/>
      <c r="R171" s="349"/>
      <c r="S171" s="352"/>
      <c r="T171" s="232"/>
      <c r="U171" s="232"/>
      <c r="V171" s="232"/>
      <c r="W171" s="232"/>
      <c r="X171" s="232"/>
      <c r="Y171" s="232"/>
      <c r="Z171" s="278"/>
    </row>
    <row r="172" spans="2:26" hidden="1">
      <c r="B172" s="334"/>
      <c r="C172" s="348"/>
      <c r="D172" s="68"/>
      <c r="E172" s="68"/>
      <c r="F172" s="68"/>
      <c r="G172" s="68"/>
      <c r="H172" s="68"/>
      <c r="I172" s="68"/>
      <c r="J172" s="68"/>
      <c r="K172" s="68"/>
      <c r="L172" s="68"/>
      <c r="M172" s="68"/>
      <c r="N172" s="68"/>
      <c r="O172" s="68"/>
      <c r="P172" s="68"/>
      <c r="Q172" s="68"/>
      <c r="R172" s="349"/>
      <c r="S172" s="352"/>
      <c r="T172" s="232"/>
      <c r="U172" s="232"/>
      <c r="V172" s="232"/>
      <c r="W172" s="232"/>
      <c r="X172" s="232"/>
      <c r="Y172" s="232"/>
      <c r="Z172" s="278"/>
    </row>
    <row r="173" spans="2:26" hidden="1">
      <c r="B173" s="334"/>
      <c r="C173" s="348"/>
      <c r="D173" s="68"/>
      <c r="E173" s="68"/>
      <c r="F173" s="68"/>
      <c r="G173" s="68"/>
      <c r="H173" s="68"/>
      <c r="I173" s="68"/>
      <c r="J173" s="68"/>
      <c r="K173" s="68"/>
      <c r="L173" s="68"/>
      <c r="M173" s="68"/>
      <c r="N173" s="68"/>
      <c r="O173" s="68"/>
      <c r="P173" s="68"/>
      <c r="Q173" s="68"/>
      <c r="R173" s="349"/>
      <c r="S173" s="352"/>
      <c r="T173" s="232"/>
      <c r="U173" s="232"/>
      <c r="V173" s="232"/>
      <c r="W173" s="232"/>
      <c r="X173" s="232"/>
      <c r="Y173" s="232"/>
      <c r="Z173" s="278"/>
    </row>
    <row r="174" spans="2:26" hidden="1">
      <c r="B174" s="334"/>
      <c r="C174" s="348"/>
      <c r="D174" s="68"/>
      <c r="E174" s="68"/>
      <c r="F174" s="68"/>
      <c r="G174" s="68"/>
      <c r="H174" s="68"/>
      <c r="I174" s="68"/>
      <c r="J174" s="68"/>
      <c r="K174" s="68"/>
      <c r="L174" s="68"/>
      <c r="M174" s="68"/>
      <c r="N174" s="68"/>
      <c r="O174" s="68"/>
      <c r="P174" s="68"/>
      <c r="Q174" s="68"/>
      <c r="R174" s="349"/>
      <c r="S174" s="352"/>
      <c r="T174" s="232"/>
      <c r="U174" s="232"/>
      <c r="V174" s="232"/>
      <c r="W174" s="232"/>
      <c r="X174" s="232"/>
      <c r="Y174" s="232"/>
      <c r="Z174" s="278"/>
    </row>
    <row r="175" spans="2:26" hidden="1">
      <c r="B175" s="334"/>
      <c r="C175" s="348"/>
      <c r="D175" s="68"/>
      <c r="E175" s="68"/>
      <c r="F175" s="68"/>
      <c r="G175" s="68"/>
      <c r="H175" s="68"/>
      <c r="I175" s="68"/>
      <c r="J175" s="68"/>
      <c r="K175" s="68"/>
      <c r="L175" s="68"/>
      <c r="M175" s="68"/>
      <c r="N175" s="68"/>
      <c r="O175" s="68"/>
      <c r="P175" s="68"/>
      <c r="Q175" s="68"/>
      <c r="R175" s="349"/>
      <c r="S175" s="352"/>
      <c r="T175" s="232"/>
      <c r="U175" s="232"/>
      <c r="V175" s="232"/>
      <c r="W175" s="232"/>
      <c r="X175" s="232"/>
      <c r="Y175" s="232"/>
      <c r="Z175" s="278"/>
    </row>
    <row r="176" spans="2:26" hidden="1">
      <c r="B176" s="334"/>
      <c r="C176" s="348"/>
      <c r="D176" s="68"/>
      <c r="E176" s="68"/>
      <c r="F176" s="68"/>
      <c r="G176" s="68"/>
      <c r="H176" s="68"/>
      <c r="I176" s="68"/>
      <c r="J176" s="68"/>
      <c r="K176" s="68"/>
      <c r="L176" s="68"/>
      <c r="M176" s="68"/>
      <c r="N176" s="68"/>
      <c r="O176" s="68"/>
      <c r="P176" s="68"/>
      <c r="Q176" s="68"/>
      <c r="R176" s="349"/>
      <c r="S176" s="345"/>
      <c r="T176" s="351"/>
      <c r="U176" s="351"/>
      <c r="V176" s="351"/>
      <c r="W176" s="351"/>
      <c r="X176" s="351"/>
      <c r="Y176" s="351"/>
    </row>
    <row r="177" spans="2:31" hidden="1">
      <c r="B177" s="334"/>
      <c r="C177" s="348"/>
      <c r="D177" s="68"/>
      <c r="E177" s="68"/>
      <c r="F177" s="68"/>
      <c r="G177" s="68"/>
      <c r="H177" s="68"/>
      <c r="I177" s="68"/>
      <c r="J177" s="68"/>
      <c r="K177" s="68"/>
      <c r="L177" s="68"/>
      <c r="M177" s="68"/>
      <c r="N177" s="68"/>
      <c r="O177" s="68"/>
      <c r="P177" s="68"/>
      <c r="Q177" s="68"/>
      <c r="R177" s="349"/>
      <c r="S177" s="278"/>
    </row>
    <row r="178" spans="2:31" hidden="1">
      <c r="B178" s="334"/>
      <c r="C178" s="348"/>
      <c r="D178" s="68"/>
      <c r="E178" s="68"/>
      <c r="F178" s="68"/>
      <c r="G178" s="68"/>
      <c r="H178" s="68"/>
      <c r="I178" s="68"/>
      <c r="J178" s="68"/>
      <c r="K178" s="68"/>
      <c r="L178" s="68"/>
      <c r="M178" s="68"/>
      <c r="N178" s="68"/>
      <c r="O178" s="68"/>
      <c r="P178" s="68"/>
      <c r="Q178" s="68"/>
      <c r="R178" s="349"/>
      <c r="S178" s="278"/>
    </row>
    <row r="179" spans="2:31" hidden="1">
      <c r="B179" s="334"/>
      <c r="C179" s="348"/>
      <c r="D179" s="68"/>
      <c r="E179" s="68"/>
      <c r="F179" s="68"/>
      <c r="G179" s="68"/>
      <c r="H179" s="68"/>
      <c r="I179" s="68"/>
      <c r="J179" s="68"/>
      <c r="K179" s="68"/>
      <c r="L179" s="68"/>
      <c r="M179" s="68"/>
      <c r="N179" s="68"/>
      <c r="O179" s="68"/>
      <c r="P179" s="68"/>
      <c r="Q179" s="68"/>
      <c r="R179" s="349"/>
      <c r="S179" s="278"/>
    </row>
    <row r="180" spans="2:31" hidden="1">
      <c r="B180" s="334"/>
      <c r="C180" s="348"/>
      <c r="D180" s="68"/>
      <c r="E180" s="68"/>
      <c r="F180" s="68"/>
      <c r="G180" s="68"/>
      <c r="H180" s="68"/>
      <c r="I180" s="68"/>
      <c r="J180" s="68"/>
      <c r="K180" s="68"/>
      <c r="L180" s="68"/>
      <c r="M180" s="68"/>
      <c r="N180" s="68"/>
      <c r="O180" s="68"/>
      <c r="P180" s="68"/>
      <c r="Q180" s="68"/>
      <c r="R180" s="349"/>
      <c r="S180" s="278"/>
    </row>
    <row r="181" spans="2:31" s="233" customFormat="1" ht="34.5" hidden="1" customHeight="1" thickBot="1">
      <c r="B181" s="304"/>
      <c r="C181" s="348"/>
      <c r="D181" s="68"/>
      <c r="E181" s="68"/>
      <c r="F181" s="68"/>
      <c r="G181" s="68"/>
      <c r="H181" s="68"/>
      <c r="I181" s="68"/>
      <c r="J181" s="68"/>
      <c r="K181" s="68"/>
      <c r="L181" s="68"/>
      <c r="M181" s="68"/>
      <c r="N181" s="68"/>
      <c r="O181" s="68"/>
      <c r="P181" s="68"/>
      <c r="Q181" s="68"/>
      <c r="R181" s="349"/>
      <c r="S181" s="294"/>
      <c r="T181" s="291"/>
      <c r="U181" s="291"/>
      <c r="V181" s="291"/>
      <c r="W181" s="291"/>
      <c r="X181" s="291"/>
      <c r="Y181" s="291"/>
      <c r="Z181" s="291"/>
      <c r="AA181" s="291"/>
      <c r="AB181" s="291"/>
      <c r="AC181" s="291"/>
      <c r="AD181" s="291"/>
      <c r="AE181" s="291"/>
    </row>
    <row r="182" spans="2:31" ht="27.75" hidden="1" customHeight="1" thickBot="1">
      <c r="B182" s="334"/>
      <c r="C182" s="348"/>
      <c r="D182" s="68"/>
      <c r="E182" s="68"/>
      <c r="F182" s="68"/>
      <c r="G182" s="68"/>
      <c r="H182" s="68"/>
      <c r="I182" s="68"/>
      <c r="J182" s="68"/>
      <c r="K182" s="68"/>
      <c r="L182" s="68"/>
      <c r="M182" s="68"/>
      <c r="N182" s="68"/>
      <c r="O182" s="68"/>
      <c r="P182" s="68"/>
      <c r="Q182" s="68"/>
      <c r="R182" s="349"/>
      <c r="S182" s="353"/>
      <c r="T182" s="354"/>
      <c r="U182" s="354"/>
      <c r="V182" s="278"/>
    </row>
    <row r="183" spans="2:31" ht="23.25" hidden="1" customHeight="1" thickBot="1">
      <c r="B183" s="334"/>
      <c r="C183" s="348"/>
      <c r="D183" s="68"/>
      <c r="E183" s="68"/>
      <c r="F183" s="68"/>
      <c r="G183" s="68"/>
      <c r="H183" s="68"/>
      <c r="I183" s="68"/>
      <c r="J183" s="68"/>
      <c r="K183" s="68"/>
      <c r="L183" s="68"/>
      <c r="M183" s="68"/>
      <c r="N183" s="68"/>
      <c r="O183" s="68"/>
      <c r="P183" s="68"/>
      <c r="Q183" s="68"/>
      <c r="R183" s="349"/>
      <c r="S183" s="353"/>
      <c r="T183" s="354"/>
      <c r="U183" s="354"/>
      <c r="V183" s="278"/>
    </row>
    <row r="184" spans="2:31" ht="23.25" hidden="1" customHeight="1" thickBot="1">
      <c r="B184" s="334"/>
      <c r="C184" s="348"/>
      <c r="D184" s="68"/>
      <c r="E184" s="68"/>
      <c r="F184" s="68"/>
      <c r="G184" s="68"/>
      <c r="H184" s="68"/>
      <c r="I184" s="68"/>
      <c r="J184" s="68"/>
      <c r="K184" s="68"/>
      <c r="L184" s="68"/>
      <c r="M184" s="68"/>
      <c r="N184" s="68"/>
      <c r="O184" s="68"/>
      <c r="P184" s="68"/>
      <c r="Q184" s="68"/>
      <c r="R184" s="349"/>
      <c r="S184" s="353"/>
      <c r="T184" s="354"/>
      <c r="U184" s="354"/>
      <c r="V184" s="278"/>
    </row>
    <row r="185" spans="2:31" ht="23.25" hidden="1" customHeight="1" thickBot="1">
      <c r="B185" s="334"/>
      <c r="C185" s="348"/>
      <c r="D185" s="68"/>
      <c r="E185" s="68"/>
      <c r="F185" s="68"/>
      <c r="G185" s="68"/>
      <c r="H185" s="68"/>
      <c r="I185" s="68"/>
      <c r="J185" s="68"/>
      <c r="K185" s="68"/>
      <c r="L185" s="68"/>
      <c r="M185" s="68"/>
      <c r="N185" s="68"/>
      <c r="O185" s="68"/>
      <c r="P185" s="68"/>
      <c r="Q185" s="68"/>
      <c r="R185" s="349"/>
      <c r="S185" s="353"/>
      <c r="T185" s="354"/>
      <c r="U185" s="354"/>
      <c r="V185" s="278"/>
    </row>
    <row r="186" spans="2:31" ht="37.5" hidden="1" customHeight="1" thickBot="1">
      <c r="B186" s="334"/>
      <c r="C186" s="348"/>
      <c r="D186" s="68"/>
      <c r="E186" s="68"/>
      <c r="F186" s="68"/>
      <c r="G186" s="68"/>
      <c r="H186" s="68"/>
      <c r="I186" s="68"/>
      <c r="J186" s="68"/>
      <c r="K186" s="68"/>
      <c r="L186" s="68"/>
      <c r="M186" s="68"/>
      <c r="N186" s="68"/>
      <c r="O186" s="68"/>
      <c r="P186" s="68"/>
      <c r="Q186" s="68"/>
      <c r="R186" s="349"/>
      <c r="S186" s="353"/>
      <c r="T186" s="354"/>
      <c r="U186" s="354"/>
      <c r="V186" s="278"/>
    </row>
    <row r="187" spans="2:31" ht="37.5" hidden="1" customHeight="1" thickBot="1">
      <c r="B187" s="334"/>
      <c r="C187" s="348"/>
      <c r="D187" s="68"/>
      <c r="E187" s="68"/>
      <c r="F187" s="68"/>
      <c r="G187" s="68"/>
      <c r="H187" s="68"/>
      <c r="I187" s="68"/>
      <c r="J187" s="68"/>
      <c r="K187" s="68"/>
      <c r="L187" s="68"/>
      <c r="M187" s="68"/>
      <c r="N187" s="68"/>
      <c r="O187" s="68"/>
      <c r="P187" s="68"/>
      <c r="Q187" s="68"/>
      <c r="R187" s="349"/>
      <c r="S187" s="353"/>
      <c r="T187" s="354"/>
      <c r="U187" s="354"/>
      <c r="V187" s="278"/>
    </row>
    <row r="188" spans="2:31" ht="36.75" hidden="1" customHeight="1">
      <c r="B188" s="334"/>
      <c r="C188" s="348"/>
      <c r="D188" s="68"/>
      <c r="E188" s="68"/>
      <c r="F188" s="68"/>
      <c r="G188" s="68"/>
      <c r="H188" s="68"/>
      <c r="I188" s="68"/>
      <c r="J188" s="68"/>
      <c r="K188" s="68"/>
      <c r="L188" s="68"/>
      <c r="M188" s="68"/>
      <c r="N188" s="68"/>
      <c r="O188" s="68"/>
      <c r="P188" s="68"/>
      <c r="Q188" s="68"/>
      <c r="R188" s="349"/>
      <c r="S188" s="345"/>
      <c r="T188" s="351"/>
      <c r="U188" s="351"/>
    </row>
    <row r="189" spans="2:31" hidden="1">
      <c r="B189" s="334"/>
      <c r="C189" s="348"/>
      <c r="D189" s="68"/>
      <c r="E189" s="68"/>
      <c r="F189" s="68"/>
      <c r="G189" s="68"/>
      <c r="H189" s="68"/>
      <c r="I189" s="68"/>
      <c r="J189" s="68"/>
      <c r="K189" s="68"/>
      <c r="L189" s="68"/>
      <c r="M189" s="68"/>
      <c r="N189" s="68"/>
      <c r="O189" s="68"/>
      <c r="P189" s="68"/>
      <c r="Q189" s="68"/>
      <c r="R189" s="349"/>
      <c r="S189" s="278"/>
    </row>
    <row r="190" spans="2:31" s="233" customFormat="1" ht="33.75" hidden="1" customHeight="1">
      <c r="B190" s="304"/>
      <c r="C190" s="348"/>
      <c r="D190" s="68"/>
      <c r="E190" s="68"/>
      <c r="F190" s="68"/>
      <c r="G190" s="68"/>
      <c r="H190" s="68"/>
      <c r="I190" s="68"/>
      <c r="J190" s="68"/>
      <c r="K190" s="68"/>
      <c r="L190" s="68"/>
      <c r="M190" s="68"/>
      <c r="N190" s="68"/>
      <c r="O190" s="68"/>
      <c r="P190" s="68"/>
      <c r="Q190" s="68"/>
      <c r="R190" s="349"/>
      <c r="S190" s="294"/>
      <c r="T190" s="291"/>
      <c r="U190" s="291"/>
      <c r="V190" s="291"/>
      <c r="W190" s="291"/>
      <c r="X190" s="291"/>
      <c r="Y190" s="291"/>
      <c r="Z190" s="291"/>
      <c r="AA190" s="291"/>
      <c r="AB190" s="291"/>
      <c r="AC190" s="291"/>
      <c r="AD190" s="291"/>
      <c r="AE190" s="291"/>
    </row>
    <row r="191" spans="2:31" ht="25.5" hidden="1" customHeight="1">
      <c r="B191" s="334"/>
      <c r="C191" s="348"/>
      <c r="D191" s="68"/>
      <c r="E191" s="68"/>
      <c r="F191" s="68"/>
      <c r="G191" s="68"/>
      <c r="H191" s="68"/>
      <c r="I191" s="68"/>
      <c r="J191" s="68"/>
      <c r="K191" s="68"/>
      <c r="L191" s="68"/>
      <c r="M191" s="68"/>
      <c r="N191" s="68"/>
      <c r="O191" s="68"/>
      <c r="P191" s="68"/>
      <c r="Q191" s="68"/>
      <c r="R191" s="349"/>
      <c r="S191" s="278"/>
    </row>
    <row r="192" spans="2:31" s="233" customFormat="1" ht="23.25" hidden="1" customHeight="1">
      <c r="B192" s="304"/>
      <c r="C192" s="348"/>
      <c r="D192" s="68"/>
      <c r="E192" s="68"/>
      <c r="F192" s="68"/>
      <c r="G192" s="68"/>
      <c r="H192" s="68"/>
      <c r="I192" s="68"/>
      <c r="J192" s="68"/>
      <c r="K192" s="68"/>
      <c r="L192" s="68"/>
      <c r="M192" s="68"/>
      <c r="N192" s="68"/>
      <c r="O192" s="68"/>
      <c r="P192" s="68"/>
      <c r="Q192" s="68"/>
      <c r="R192" s="349"/>
      <c r="S192" s="294"/>
      <c r="T192" s="291"/>
      <c r="U192" s="291"/>
      <c r="V192" s="291"/>
      <c r="W192" s="291"/>
      <c r="X192" s="291"/>
      <c r="Y192" s="291"/>
      <c r="Z192" s="291"/>
      <c r="AA192" s="291"/>
      <c r="AB192" s="291"/>
      <c r="AC192" s="291"/>
      <c r="AD192" s="291"/>
      <c r="AE192" s="291"/>
    </row>
    <row r="193" spans="2:31" s="233" customFormat="1" ht="23.25" hidden="1" customHeight="1">
      <c r="B193" s="304"/>
      <c r="C193" s="348"/>
      <c r="D193" s="68"/>
      <c r="E193" s="68"/>
      <c r="F193" s="68"/>
      <c r="G193" s="68"/>
      <c r="H193" s="68"/>
      <c r="I193" s="68"/>
      <c r="J193" s="68"/>
      <c r="K193" s="68"/>
      <c r="L193" s="68"/>
      <c r="M193" s="68"/>
      <c r="N193" s="68"/>
      <c r="O193" s="68"/>
      <c r="P193" s="68"/>
      <c r="Q193" s="68"/>
      <c r="R193" s="349"/>
      <c r="S193" s="294"/>
      <c r="T193" s="291"/>
      <c r="U193" s="291"/>
      <c r="V193" s="291"/>
      <c r="W193" s="291"/>
      <c r="X193" s="291"/>
      <c r="Y193" s="291"/>
      <c r="Z193" s="291"/>
      <c r="AA193" s="291"/>
      <c r="AB193" s="291"/>
      <c r="AC193" s="291"/>
      <c r="AD193" s="291"/>
      <c r="AE193" s="291"/>
    </row>
    <row r="194" spans="2:31" s="233" customFormat="1" ht="38.25" hidden="1" customHeight="1">
      <c r="B194" s="304"/>
      <c r="C194" s="348"/>
      <c r="D194" s="68"/>
      <c r="E194" s="68"/>
      <c r="F194" s="68"/>
      <c r="G194" s="68"/>
      <c r="H194" s="68"/>
      <c r="I194" s="68"/>
      <c r="J194" s="68"/>
      <c r="K194" s="68"/>
      <c r="L194" s="68"/>
      <c r="M194" s="68"/>
      <c r="N194" s="68"/>
      <c r="O194" s="68"/>
      <c r="P194" s="68"/>
      <c r="Q194" s="68"/>
      <c r="R194" s="349"/>
      <c r="S194" s="294"/>
      <c r="T194" s="291"/>
      <c r="U194" s="291"/>
      <c r="V194" s="291"/>
      <c r="W194" s="291"/>
      <c r="X194" s="291"/>
      <c r="Y194" s="291"/>
      <c r="Z194" s="291"/>
      <c r="AA194" s="291"/>
      <c r="AB194" s="291"/>
      <c r="AC194" s="291"/>
      <c r="AD194" s="291"/>
      <c r="AE194" s="291"/>
    </row>
    <row r="195" spans="2:31" s="233" customFormat="1" ht="38.25" hidden="1" customHeight="1">
      <c r="B195" s="304"/>
      <c r="C195" s="348"/>
      <c r="D195" s="68"/>
      <c r="E195" s="68"/>
      <c r="F195" s="68"/>
      <c r="G195" s="68"/>
      <c r="H195" s="68"/>
      <c r="I195" s="68"/>
      <c r="J195" s="68"/>
      <c r="K195" s="68"/>
      <c r="L195" s="68"/>
      <c r="M195" s="68"/>
      <c r="N195" s="68"/>
      <c r="O195" s="68"/>
      <c r="P195" s="68"/>
      <c r="Q195" s="68"/>
      <c r="R195" s="349"/>
      <c r="S195" s="294"/>
      <c r="T195" s="291"/>
      <c r="U195" s="291"/>
      <c r="V195" s="291"/>
      <c r="W195" s="291"/>
      <c r="X195" s="291"/>
      <c r="Y195" s="291"/>
      <c r="Z195" s="291"/>
      <c r="AA195" s="291"/>
      <c r="AB195" s="291"/>
      <c r="AC195" s="291"/>
      <c r="AD195" s="291"/>
      <c r="AE195" s="291"/>
    </row>
    <row r="196" spans="2:31" s="233" customFormat="1" ht="23.25" hidden="1" customHeight="1">
      <c r="B196" s="304"/>
      <c r="C196" s="348"/>
      <c r="D196" s="68"/>
      <c r="E196" s="68"/>
      <c r="F196" s="68"/>
      <c r="G196" s="68"/>
      <c r="H196" s="68"/>
      <c r="I196" s="68"/>
      <c r="J196" s="68"/>
      <c r="K196" s="68"/>
      <c r="L196" s="68"/>
      <c r="M196" s="68"/>
      <c r="N196" s="68"/>
      <c r="O196" s="68"/>
      <c r="P196" s="68"/>
      <c r="Q196" s="68"/>
      <c r="R196" s="349"/>
      <c r="S196" s="294"/>
      <c r="T196" s="291"/>
      <c r="U196" s="291"/>
      <c r="V196" s="291"/>
      <c r="W196" s="291"/>
      <c r="X196" s="291"/>
      <c r="Y196" s="291"/>
      <c r="Z196" s="291"/>
      <c r="AA196" s="291"/>
      <c r="AB196" s="291"/>
      <c r="AC196" s="291"/>
      <c r="AD196" s="291"/>
      <c r="AE196" s="291"/>
    </row>
    <row r="197" spans="2:31" s="233" customFormat="1" ht="38.25" hidden="1" customHeight="1">
      <c r="B197" s="304"/>
      <c r="C197" s="348"/>
      <c r="D197" s="68"/>
      <c r="E197" s="68"/>
      <c r="F197" s="68"/>
      <c r="G197" s="68"/>
      <c r="H197" s="68"/>
      <c r="I197" s="68"/>
      <c r="J197" s="68"/>
      <c r="K197" s="68"/>
      <c r="L197" s="68"/>
      <c r="M197" s="68"/>
      <c r="N197" s="68"/>
      <c r="O197" s="68"/>
      <c r="P197" s="68"/>
      <c r="Q197" s="68"/>
      <c r="R197" s="349"/>
      <c r="S197" s="294"/>
      <c r="T197" s="291"/>
      <c r="U197" s="291"/>
      <c r="V197" s="291"/>
      <c r="W197" s="291"/>
      <c r="X197" s="291"/>
      <c r="Y197" s="291"/>
      <c r="Z197" s="291"/>
      <c r="AA197" s="291"/>
      <c r="AB197" s="291"/>
      <c r="AC197" s="291"/>
      <c r="AD197" s="291"/>
      <c r="AE197" s="291"/>
    </row>
    <row r="198" spans="2:31" ht="116.25" hidden="1" customHeight="1">
      <c r="B198" s="334"/>
      <c r="C198" s="348"/>
      <c r="D198" s="68"/>
      <c r="E198" s="68"/>
      <c r="F198" s="68"/>
      <c r="G198" s="68"/>
      <c r="H198" s="68"/>
      <c r="I198" s="68"/>
      <c r="J198" s="68"/>
      <c r="K198" s="68"/>
      <c r="L198" s="68"/>
      <c r="M198" s="68"/>
      <c r="N198" s="68"/>
      <c r="O198" s="68"/>
      <c r="P198" s="68"/>
      <c r="Q198" s="68"/>
      <c r="R198" s="349"/>
      <c r="S198" s="278"/>
    </row>
    <row r="199" spans="2:31" hidden="1">
      <c r="B199" s="334"/>
      <c r="C199" s="348"/>
      <c r="D199" s="68"/>
      <c r="E199" s="68"/>
      <c r="F199" s="68"/>
      <c r="G199" s="68"/>
      <c r="H199" s="68"/>
      <c r="I199" s="68"/>
      <c r="J199" s="68"/>
      <c r="K199" s="68"/>
      <c r="L199" s="68"/>
      <c r="M199" s="68"/>
      <c r="N199" s="68"/>
      <c r="O199" s="68"/>
      <c r="P199" s="68"/>
      <c r="Q199" s="68"/>
      <c r="R199" s="349"/>
      <c r="S199" s="278"/>
    </row>
    <row r="200" spans="2:31" ht="30" hidden="1" customHeight="1">
      <c r="B200" s="334"/>
      <c r="C200" s="348"/>
      <c r="D200" s="68"/>
      <c r="E200" s="68"/>
      <c r="F200" s="68"/>
      <c r="G200" s="68"/>
      <c r="H200" s="68"/>
      <c r="I200" s="68"/>
      <c r="J200" s="68"/>
      <c r="K200" s="68"/>
      <c r="L200" s="68"/>
      <c r="M200" s="68"/>
      <c r="N200" s="68"/>
      <c r="O200" s="68"/>
      <c r="P200" s="68"/>
      <c r="Q200" s="68"/>
      <c r="R200" s="349"/>
      <c r="S200" s="278"/>
    </row>
    <row r="201" spans="2:31" hidden="1">
      <c r="B201" s="334"/>
      <c r="C201" s="348"/>
      <c r="D201" s="68"/>
      <c r="E201" s="68"/>
      <c r="F201" s="68"/>
      <c r="G201" s="68"/>
      <c r="H201" s="68"/>
      <c r="I201" s="68"/>
      <c r="J201" s="68"/>
      <c r="K201" s="68"/>
      <c r="L201" s="68"/>
      <c r="M201" s="68"/>
      <c r="N201" s="68"/>
      <c r="O201" s="68"/>
      <c r="P201" s="68"/>
      <c r="Q201" s="68"/>
      <c r="R201" s="349"/>
      <c r="S201" s="278"/>
    </row>
    <row r="202" spans="2:31" hidden="1">
      <c r="B202" s="334"/>
      <c r="C202" s="348"/>
      <c r="D202" s="68"/>
      <c r="E202" s="68"/>
      <c r="F202" s="68"/>
      <c r="G202" s="68"/>
      <c r="H202" s="68"/>
      <c r="I202" s="68"/>
      <c r="J202" s="68"/>
      <c r="K202" s="68"/>
      <c r="L202" s="68"/>
      <c r="M202" s="68"/>
      <c r="N202" s="68"/>
      <c r="O202" s="68"/>
      <c r="P202" s="68"/>
      <c r="Q202" s="68"/>
      <c r="R202" s="349"/>
      <c r="S202" s="278"/>
    </row>
    <row r="203" spans="2:31" hidden="1">
      <c r="B203" s="334"/>
      <c r="C203" s="348"/>
      <c r="D203" s="68"/>
      <c r="E203" s="68"/>
      <c r="F203" s="68"/>
      <c r="G203" s="68"/>
      <c r="H203" s="68"/>
      <c r="I203" s="68"/>
      <c r="J203" s="68"/>
      <c r="K203" s="68"/>
      <c r="L203" s="68"/>
      <c r="M203" s="68"/>
      <c r="N203" s="68"/>
      <c r="O203" s="68"/>
      <c r="P203" s="68"/>
      <c r="Q203" s="68"/>
      <c r="R203" s="349"/>
      <c r="S203" s="278"/>
    </row>
    <row r="204" spans="2:31" hidden="1">
      <c r="B204" s="334"/>
      <c r="C204" s="355"/>
      <c r="D204" s="356"/>
      <c r="E204" s="356"/>
      <c r="F204" s="356"/>
      <c r="G204" s="356"/>
      <c r="H204" s="356"/>
      <c r="I204" s="356"/>
      <c r="J204" s="356"/>
      <c r="K204" s="356"/>
      <c r="L204" s="356"/>
      <c r="M204" s="356"/>
      <c r="N204" s="356"/>
      <c r="O204" s="356"/>
      <c r="P204" s="356"/>
      <c r="Q204" s="356"/>
      <c r="R204" s="350"/>
      <c r="S204" s="278"/>
    </row>
    <row r="205" spans="2:31" hidden="1">
      <c r="C205" s="351"/>
      <c r="D205" s="351"/>
      <c r="E205" s="351"/>
      <c r="F205" s="351"/>
      <c r="G205" s="351"/>
      <c r="H205" s="351"/>
      <c r="I205" s="351"/>
      <c r="J205" s="351"/>
      <c r="K205" s="351"/>
      <c r="L205" s="351"/>
      <c r="M205" s="351"/>
      <c r="N205" s="351"/>
      <c r="O205" s="351"/>
      <c r="P205" s="351"/>
      <c r="Q205" s="351"/>
      <c r="R205" s="351"/>
    </row>
  </sheetData>
  <sheetProtection algorithmName="SHA-512" hashValue="5OCzhAFw5YMg/ahTt9GLpDOqZho5U+UG6l+tV65Q0rKC/+jZDXq0f7wkQ+GBqkVW11COYTH3ek5LNsKbi14xZw==" saltValue="I1EGKjoPfVh+EH1oxfOz4A==" spinCount="100000" sheet="1" objects="1" scenarios="1" formatRows="0"/>
  <mergeCells count="56">
    <mergeCell ref="S63:S73"/>
    <mergeCell ref="C74:Q74"/>
    <mergeCell ref="D72:F72"/>
    <mergeCell ref="D73:F73"/>
    <mergeCell ref="G72:J72"/>
    <mergeCell ref="G73:J73"/>
    <mergeCell ref="K72:N72"/>
    <mergeCell ref="K73:N73"/>
    <mergeCell ref="O73:R73"/>
    <mergeCell ref="O72:R72"/>
    <mergeCell ref="C17:J17"/>
    <mergeCell ref="D44:F44"/>
    <mergeCell ref="G44:J44"/>
    <mergeCell ref="K44:N44"/>
    <mergeCell ref="C58:J58"/>
    <mergeCell ref="C3:I3"/>
    <mergeCell ref="C4:G4"/>
    <mergeCell ref="C10:I10"/>
    <mergeCell ref="C8:G8"/>
    <mergeCell ref="C16:U16"/>
    <mergeCell ref="C12:K12"/>
    <mergeCell ref="C14:J14"/>
    <mergeCell ref="C11:J11"/>
    <mergeCell ref="C13:J13"/>
    <mergeCell ref="O44:R44"/>
    <mergeCell ref="D21:E21"/>
    <mergeCell ref="F21:G21"/>
    <mergeCell ref="H21:I21"/>
    <mergeCell ref="D61:F61"/>
    <mergeCell ref="O55:R55"/>
    <mergeCell ref="O56:R56"/>
    <mergeCell ref="C30:K30"/>
    <mergeCell ref="O57:R57"/>
    <mergeCell ref="C42:K42"/>
    <mergeCell ref="C43:R43"/>
    <mergeCell ref="D55:F55"/>
    <mergeCell ref="D56:F56"/>
    <mergeCell ref="D57:F57"/>
    <mergeCell ref="G55:J55"/>
    <mergeCell ref="G56:J56"/>
    <mergeCell ref="D77:H77"/>
    <mergeCell ref="G57:J57"/>
    <mergeCell ref="K55:N55"/>
    <mergeCell ref="C19:H19"/>
    <mergeCell ref="C40:J40"/>
    <mergeCell ref="C20:K20"/>
    <mergeCell ref="J21:K21"/>
    <mergeCell ref="C38:F38"/>
    <mergeCell ref="C32:G32"/>
    <mergeCell ref="C60:R60"/>
    <mergeCell ref="K56:N56"/>
    <mergeCell ref="K57:N57"/>
    <mergeCell ref="C76:O76"/>
    <mergeCell ref="G61:J61"/>
    <mergeCell ref="K61:N61"/>
    <mergeCell ref="O61:R61"/>
  </mergeCells>
  <pageMargins left="0.511811024" right="0.511811024" top="0.78740157499999996" bottom="0.78740157499999996" header="0.31496062000000002" footer="0.31496062000000002"/>
  <pageSetup paperSize="9" orientation="portrait" r:id="rId1"/>
  <ignoredErrors>
    <ignoredError sqref="G3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5239-B0D1-49C7-91EA-BE377527294F}">
  <sheetPr codeName="Planilha5"/>
  <dimension ref="A1:AH84"/>
  <sheetViews>
    <sheetView showGridLines="0" topLeftCell="A68" zoomScale="60" zoomScaleNormal="60" workbookViewId="0"/>
  </sheetViews>
  <sheetFormatPr defaultColWidth="0" defaultRowHeight="14.5" zeroHeight="1"/>
  <cols>
    <col min="1" max="1" width="47" style="225" customWidth="1"/>
    <col min="2" max="2" width="5.54296875" style="225" customWidth="1"/>
    <col min="3" max="3" width="55.54296875" style="225" customWidth="1"/>
    <col min="4" max="4" width="26.453125" style="225" customWidth="1"/>
    <col min="5" max="6" width="30.1796875" style="225" customWidth="1"/>
    <col min="7" max="7" width="32" style="225" customWidth="1"/>
    <col min="8" max="8" width="28.54296875" style="225" customWidth="1"/>
    <col min="9" max="11" width="26.453125" style="225" customWidth="1"/>
    <col min="12" max="19" width="26.453125" style="225" hidden="1" customWidth="1"/>
    <col min="20" max="22" width="31.54296875" style="225" hidden="1" customWidth="1"/>
    <col min="23" max="31" width="18.1796875" style="225" hidden="1" customWidth="1"/>
    <col min="32" max="32" width="0" style="225" hidden="1" customWidth="1"/>
    <col min="33" max="16384" width="0" style="225" hidden="1"/>
  </cols>
  <sheetData>
    <row r="1" spans="1:34" ht="16">
      <c r="A1" s="475"/>
      <c r="B1" s="334"/>
      <c r="C1" s="218"/>
      <c r="D1" s="218"/>
      <c r="E1" s="218"/>
      <c r="F1" s="218"/>
      <c r="G1" s="218"/>
      <c r="H1" s="218"/>
      <c r="I1" s="218"/>
      <c r="J1" s="218"/>
      <c r="K1" s="218"/>
      <c r="L1" s="218"/>
      <c r="M1" s="218"/>
      <c r="N1" s="218"/>
      <c r="O1" s="218"/>
      <c r="P1" s="218"/>
      <c r="Q1" s="218"/>
      <c r="R1" s="218"/>
      <c r="S1" s="218"/>
      <c r="AE1" s="224"/>
    </row>
    <row r="2" spans="1:34" ht="16">
      <c r="A2" s="475"/>
      <c r="B2" s="334"/>
      <c r="C2" s="218"/>
      <c r="D2" s="218"/>
      <c r="E2" s="218"/>
      <c r="F2" s="218"/>
      <c r="G2" s="218"/>
      <c r="H2" s="218"/>
      <c r="I2" s="218"/>
      <c r="J2" s="218"/>
      <c r="K2" s="218"/>
      <c r="L2" s="218"/>
      <c r="M2" s="218"/>
      <c r="N2" s="218"/>
      <c r="O2" s="218"/>
      <c r="P2" s="218"/>
      <c r="Q2" s="218"/>
      <c r="R2" s="218"/>
      <c r="S2" s="218"/>
      <c r="AE2" s="222"/>
      <c r="AF2" s="223"/>
      <c r="AG2" s="223"/>
    </row>
    <row r="3" spans="1:34" ht="21" customHeight="1">
      <c r="A3" s="476"/>
      <c r="B3" s="334"/>
      <c r="C3" s="1714" t="s">
        <v>334</v>
      </c>
      <c r="D3" s="1714"/>
      <c r="E3" s="1714"/>
      <c r="F3" s="1714"/>
      <c r="G3" s="1714"/>
      <c r="H3" s="1714"/>
      <c r="I3" s="1714"/>
      <c r="J3" s="1714"/>
      <c r="K3" s="1714"/>
      <c r="L3" s="218"/>
      <c r="M3" s="218"/>
      <c r="N3" s="218"/>
      <c r="O3" s="218"/>
      <c r="P3" s="218"/>
      <c r="Q3" s="218"/>
      <c r="R3" s="218"/>
      <c r="S3" s="218"/>
      <c r="T3" s="218"/>
      <c r="U3" s="218"/>
      <c r="V3" s="218"/>
      <c r="W3" s="218"/>
      <c r="X3" s="219"/>
      <c r="Y3" s="218"/>
      <c r="Z3" s="218"/>
      <c r="AA3" s="219"/>
      <c r="AB3" s="218"/>
      <c r="AC3" s="218"/>
      <c r="AD3" s="218"/>
      <c r="AE3" s="218"/>
      <c r="AF3" s="218"/>
      <c r="AG3" s="218"/>
      <c r="AH3" s="224"/>
    </row>
    <row r="4" spans="1:34" ht="20.25" customHeight="1">
      <c r="A4" s="476"/>
      <c r="B4" s="334"/>
      <c r="C4" s="1805" t="s">
        <v>335</v>
      </c>
      <c r="D4" s="1806"/>
      <c r="E4" s="1806"/>
      <c r="F4" s="1806"/>
      <c r="G4" s="1806"/>
      <c r="H4" s="1807"/>
      <c r="I4" s="1807"/>
      <c r="J4" s="1807"/>
      <c r="K4" s="1807"/>
      <c r="L4" s="218"/>
      <c r="M4" s="218"/>
      <c r="N4" s="218"/>
      <c r="O4" s="218"/>
      <c r="P4" s="218"/>
      <c r="Q4" s="218"/>
      <c r="R4" s="218"/>
      <c r="S4" s="218"/>
      <c r="T4" s="218"/>
      <c r="U4" s="218"/>
      <c r="V4" s="218"/>
      <c r="W4" s="218"/>
      <c r="X4" s="219"/>
      <c r="Y4" s="218"/>
      <c r="Z4" s="218"/>
      <c r="AA4" s="219"/>
      <c r="AB4" s="218"/>
      <c r="AC4" s="218"/>
      <c r="AD4" s="218"/>
      <c r="AE4" s="218"/>
      <c r="AF4" s="218"/>
      <c r="AG4" s="218"/>
      <c r="AH4" s="224"/>
    </row>
    <row r="5" spans="1:34" ht="20.25" customHeight="1">
      <c r="A5" s="476"/>
      <c r="B5" s="334"/>
      <c r="C5" s="670" t="s">
        <v>336</v>
      </c>
      <c r="D5" s="498"/>
      <c r="E5" s="498"/>
      <c r="F5" s="498"/>
      <c r="G5" s="498"/>
      <c r="H5" s="631"/>
      <c r="I5" s="630"/>
      <c r="J5" s="630"/>
      <c r="K5" s="630"/>
      <c r="L5" s="218"/>
      <c r="M5" s="218"/>
      <c r="N5" s="218"/>
      <c r="O5" s="218"/>
      <c r="P5" s="218"/>
      <c r="Q5" s="218"/>
      <c r="R5" s="218"/>
      <c r="S5" s="218"/>
      <c r="T5" s="218"/>
      <c r="U5" s="218"/>
      <c r="V5" s="218"/>
      <c r="W5" s="218"/>
      <c r="X5" s="219"/>
      <c r="Y5" s="218"/>
      <c r="Z5" s="218"/>
      <c r="AA5" s="219"/>
      <c r="AB5" s="218"/>
      <c r="AC5" s="218"/>
      <c r="AD5" s="218"/>
      <c r="AE5" s="218"/>
      <c r="AF5" s="218"/>
      <c r="AG5" s="218"/>
      <c r="AH5" s="224"/>
    </row>
    <row r="6" spans="1:34" ht="21" customHeight="1">
      <c r="A6" s="476"/>
      <c r="B6" s="334"/>
      <c r="C6" s="479"/>
      <c r="D6" s="575">
        <v>2021</v>
      </c>
      <c r="E6" s="575">
        <v>2022</v>
      </c>
      <c r="F6" s="575">
        <v>2023</v>
      </c>
      <c r="G6" s="575">
        <v>2024</v>
      </c>
      <c r="H6" s="632"/>
      <c r="I6" s="639"/>
      <c r="J6" s="639"/>
      <c r="K6" s="639"/>
      <c r="L6" s="218"/>
      <c r="M6" s="218"/>
      <c r="N6" s="218"/>
      <c r="O6" s="218"/>
      <c r="P6" s="218"/>
      <c r="Q6" s="218"/>
      <c r="R6" s="218"/>
      <c r="S6" s="218"/>
      <c r="T6" s="218"/>
      <c r="U6" s="218"/>
      <c r="V6" s="218"/>
      <c r="W6" s="218"/>
      <c r="X6" s="219"/>
      <c r="Y6" s="218"/>
      <c r="Z6" s="218"/>
      <c r="AA6" s="219"/>
      <c r="AB6" s="218"/>
      <c r="AC6" s="218"/>
      <c r="AD6" s="218"/>
      <c r="AE6" s="218"/>
      <c r="AF6" s="218"/>
      <c r="AG6" s="218"/>
      <c r="AH6" s="224"/>
    </row>
    <row r="7" spans="1:34" ht="30" customHeight="1">
      <c r="A7" s="476"/>
      <c r="B7" s="334"/>
      <c r="C7" s="626" t="s">
        <v>337</v>
      </c>
      <c r="D7" s="898">
        <v>13</v>
      </c>
      <c r="E7" s="898">
        <v>32</v>
      </c>
      <c r="F7" s="898">
        <v>32</v>
      </c>
      <c r="G7" s="899">
        <v>32</v>
      </c>
      <c r="H7" s="639"/>
      <c r="I7" s="639"/>
      <c r="J7" s="357"/>
      <c r="K7" s="357"/>
      <c r="L7" s="218"/>
      <c r="M7" s="218"/>
      <c r="N7" s="218"/>
      <c r="O7" s="218"/>
      <c r="P7" s="218"/>
      <c r="Q7" s="218"/>
      <c r="R7" s="218"/>
      <c r="S7" s="218"/>
      <c r="T7" s="218"/>
      <c r="U7" s="218"/>
      <c r="V7" s="218"/>
      <c r="W7" s="218"/>
      <c r="X7" s="219"/>
      <c r="Y7" s="218"/>
      <c r="Z7" s="218"/>
      <c r="AA7" s="219"/>
      <c r="AB7" s="218"/>
      <c r="AC7" s="218"/>
      <c r="AD7" s="218"/>
      <c r="AE7" s="218"/>
      <c r="AF7" s="218"/>
      <c r="AG7" s="218"/>
      <c r="AH7" s="224"/>
    </row>
    <row r="8" spans="1:34" ht="30" customHeight="1">
      <c r="A8" s="476"/>
      <c r="B8" s="334"/>
      <c r="C8" s="190" t="s">
        <v>338</v>
      </c>
      <c r="D8" s="900">
        <v>8</v>
      </c>
      <c r="E8" s="900">
        <v>15</v>
      </c>
      <c r="F8" s="900">
        <v>15</v>
      </c>
      <c r="G8" s="901">
        <v>15</v>
      </c>
      <c r="H8" s="639"/>
      <c r="I8" s="639"/>
      <c r="J8" s="358"/>
      <c r="K8" s="358"/>
      <c r="L8" s="218"/>
      <c r="M8" s="218"/>
      <c r="N8" s="218"/>
      <c r="O8" s="218"/>
      <c r="P8" s="218"/>
      <c r="Q8" s="218"/>
      <c r="R8" s="218"/>
      <c r="S8" s="218"/>
      <c r="T8" s="218"/>
      <c r="U8" s="218"/>
      <c r="V8" s="218"/>
      <c r="W8" s="218"/>
      <c r="X8" s="219"/>
      <c r="Y8" s="218"/>
      <c r="Z8" s="218"/>
      <c r="AA8" s="359"/>
      <c r="AB8" s="218"/>
      <c r="AC8" s="218"/>
      <c r="AD8" s="218"/>
      <c r="AE8" s="218"/>
      <c r="AF8" s="218"/>
      <c r="AG8" s="218"/>
      <c r="AH8" s="224"/>
    </row>
    <row r="9" spans="1:34" ht="30" customHeight="1">
      <c r="A9" s="476"/>
      <c r="B9" s="334"/>
      <c r="C9" s="626" t="s">
        <v>339</v>
      </c>
      <c r="D9" s="819">
        <v>0.62</v>
      </c>
      <c r="E9" s="1334">
        <v>0.47</v>
      </c>
      <c r="F9" s="1334">
        <v>0.47</v>
      </c>
      <c r="G9" s="1335">
        <v>0.47</v>
      </c>
      <c r="H9" s="639"/>
      <c r="I9" s="639"/>
      <c r="J9" s="358"/>
      <c r="K9" s="358"/>
      <c r="L9" s="218"/>
      <c r="M9" s="218"/>
      <c r="N9" s="218"/>
      <c r="O9" s="218"/>
      <c r="P9" s="218"/>
      <c r="Q9" s="218"/>
      <c r="R9" s="218"/>
      <c r="S9" s="218"/>
      <c r="T9" s="218"/>
      <c r="U9" s="218"/>
      <c r="V9" s="218"/>
      <c r="W9" s="218"/>
      <c r="X9" s="219"/>
      <c r="Y9" s="218"/>
      <c r="Z9" s="218"/>
      <c r="AA9" s="359"/>
      <c r="AB9" s="218"/>
      <c r="AC9" s="218"/>
      <c r="AD9" s="218"/>
      <c r="AE9" s="218"/>
      <c r="AF9" s="218"/>
      <c r="AG9" s="218"/>
      <c r="AH9" s="224"/>
    </row>
    <row r="10" spans="1:34" ht="45" customHeight="1">
      <c r="A10" s="476"/>
      <c r="B10" s="334"/>
      <c r="C10" s="190" t="s">
        <v>340</v>
      </c>
      <c r="D10" s="818" t="s">
        <v>61</v>
      </c>
      <c r="E10" s="900">
        <v>27</v>
      </c>
      <c r="F10" s="900">
        <v>28</v>
      </c>
      <c r="G10" s="1336">
        <v>37</v>
      </c>
      <c r="H10" s="639"/>
      <c r="I10" s="639"/>
      <c r="J10" s="358"/>
      <c r="K10" s="358"/>
      <c r="L10" s="218"/>
      <c r="M10" s="218"/>
      <c r="N10" s="218"/>
      <c r="O10" s="218"/>
      <c r="P10" s="218"/>
      <c r="Q10" s="218"/>
      <c r="R10" s="218"/>
      <c r="S10" s="218"/>
      <c r="T10" s="218"/>
      <c r="U10" s="218"/>
      <c r="V10" s="218"/>
      <c r="W10" s="218"/>
      <c r="X10" s="219"/>
      <c r="Y10" s="218"/>
      <c r="Z10" s="218"/>
      <c r="AA10" s="359"/>
      <c r="AB10" s="218"/>
      <c r="AC10" s="218"/>
      <c r="AD10" s="218"/>
      <c r="AE10" s="218"/>
      <c r="AF10" s="218"/>
      <c r="AG10" s="218"/>
      <c r="AH10" s="224"/>
    </row>
    <row r="11" spans="1:34" ht="40.5" customHeight="1">
      <c r="A11" s="476"/>
      <c r="B11" s="334"/>
      <c r="C11" s="190" t="s">
        <v>341</v>
      </c>
      <c r="D11" s="820" t="s">
        <v>61</v>
      </c>
      <c r="E11" s="821">
        <v>0.9</v>
      </c>
      <c r="F11" s="821">
        <v>0.93</v>
      </c>
      <c r="G11" s="821">
        <v>0.94</v>
      </c>
      <c r="H11" s="1827"/>
      <c r="I11" s="1828"/>
      <c r="J11" s="358"/>
      <c r="K11" s="358"/>
      <c r="L11" s="218"/>
      <c r="M11" s="218"/>
      <c r="N11" s="218"/>
      <c r="O11" s="218"/>
      <c r="P11" s="218"/>
      <c r="Q11" s="218"/>
      <c r="R11" s="218"/>
      <c r="S11" s="218"/>
      <c r="T11" s="218"/>
      <c r="U11" s="218"/>
      <c r="V11" s="218"/>
      <c r="W11" s="218"/>
      <c r="X11" s="219"/>
      <c r="Y11" s="218"/>
      <c r="Z11" s="218"/>
      <c r="AA11" s="359"/>
      <c r="AB11" s="218"/>
      <c r="AC11" s="218"/>
      <c r="AD11" s="218"/>
      <c r="AE11" s="218"/>
      <c r="AF11" s="218"/>
      <c r="AG11" s="218"/>
      <c r="AH11" s="224"/>
    </row>
    <row r="12" spans="1:34" ht="30" customHeight="1">
      <c r="A12" s="476"/>
      <c r="B12" s="334"/>
      <c r="C12" s="360"/>
      <c r="D12" s="361"/>
      <c r="E12" s="362"/>
      <c r="F12" s="362"/>
      <c r="G12" s="361"/>
      <c r="H12" s="304"/>
      <c r="I12" s="363"/>
      <c r="J12" s="364"/>
      <c r="K12" s="358"/>
      <c r="L12" s="218"/>
      <c r="M12" s="218"/>
      <c r="N12" s="218"/>
      <c r="O12" s="218"/>
      <c r="P12" s="218"/>
      <c r="Q12" s="218"/>
      <c r="R12" s="218"/>
      <c r="S12" s="218"/>
      <c r="T12" s="218"/>
      <c r="U12" s="218"/>
      <c r="V12" s="218"/>
      <c r="W12" s="218"/>
      <c r="X12" s="219"/>
      <c r="Y12" s="218"/>
      <c r="Z12" s="218"/>
      <c r="AA12" s="359"/>
      <c r="AB12" s="218"/>
      <c r="AC12" s="218"/>
      <c r="AD12" s="218"/>
      <c r="AE12" s="218"/>
      <c r="AF12" s="218"/>
      <c r="AG12" s="218"/>
      <c r="AH12" s="224"/>
    </row>
    <row r="13" spans="1:34" ht="22.5" customHeight="1">
      <c r="A13" s="476"/>
      <c r="C13" s="1776" t="s">
        <v>342</v>
      </c>
      <c r="D13" s="1634"/>
      <c r="E13" s="1634"/>
      <c r="F13" s="1634"/>
      <c r="G13" s="1634"/>
      <c r="H13" s="304"/>
      <c r="I13" s="304"/>
      <c r="J13" s="304"/>
      <c r="K13" s="304"/>
    </row>
    <row r="14" spans="1:34" ht="22.5" customHeight="1">
      <c r="A14" s="476"/>
      <c r="B14" s="334"/>
      <c r="C14" s="479"/>
      <c r="D14" s="648">
        <v>2021</v>
      </c>
      <c r="E14" s="648">
        <v>2022</v>
      </c>
      <c r="F14" s="648">
        <v>2023</v>
      </c>
      <c r="G14" s="648">
        <v>2024</v>
      </c>
      <c r="H14" s="631"/>
      <c r="I14" s="631"/>
      <c r="J14" s="631"/>
      <c r="K14" s="632"/>
      <c r="X14" s="224"/>
      <c r="AA14" s="220"/>
      <c r="AH14" s="224"/>
    </row>
    <row r="15" spans="1:34" ht="45" customHeight="1">
      <c r="A15" s="476"/>
      <c r="B15" s="334"/>
      <c r="C15" s="190" t="s">
        <v>343</v>
      </c>
      <c r="D15" s="579" t="s">
        <v>61</v>
      </c>
      <c r="E15" s="579">
        <v>59</v>
      </c>
      <c r="F15" s="579">
        <v>60</v>
      </c>
      <c r="G15" s="579">
        <v>48</v>
      </c>
      <c r="K15" s="224"/>
      <c r="X15" s="224"/>
      <c r="AA15" s="220"/>
      <c r="AH15" s="224"/>
    </row>
    <row r="16" spans="1:34" ht="45" customHeight="1">
      <c r="A16" s="476"/>
      <c r="B16" s="334"/>
      <c r="C16" s="698" t="s">
        <v>344</v>
      </c>
      <c r="D16" s="586" t="s">
        <v>61</v>
      </c>
      <c r="E16" s="586">
        <v>1</v>
      </c>
      <c r="F16" s="586">
        <v>1</v>
      </c>
      <c r="G16" s="586">
        <v>2</v>
      </c>
      <c r="K16" s="224"/>
      <c r="X16" s="224"/>
      <c r="AA16" s="220"/>
      <c r="AH16" s="224"/>
    </row>
    <row r="17" spans="1:34" ht="85.5" customHeight="1">
      <c r="A17" s="476"/>
      <c r="B17" s="334"/>
      <c r="C17" s="1825" t="s">
        <v>345</v>
      </c>
      <c r="D17" s="1825"/>
      <c r="E17" s="1825"/>
      <c r="F17" s="1825"/>
      <c r="G17" s="1826"/>
      <c r="H17" s="365"/>
      <c r="X17" s="224"/>
      <c r="AA17" s="220"/>
      <c r="AH17" s="224"/>
    </row>
    <row r="18" spans="1:34" ht="22.5" customHeight="1">
      <c r="A18" s="476"/>
      <c r="B18" s="334"/>
      <c r="C18" s="1100"/>
      <c r="D18" s="1100"/>
      <c r="E18" s="1100"/>
      <c r="F18" s="1100"/>
      <c r="G18" s="1101"/>
      <c r="H18" s="365"/>
      <c r="X18" s="224"/>
      <c r="AA18" s="220"/>
      <c r="AH18" s="224"/>
    </row>
    <row r="19" spans="1:34" ht="15">
      <c r="A19" s="488"/>
      <c r="C19" s="1707" t="s">
        <v>346</v>
      </c>
      <c r="D19" s="1707"/>
      <c r="E19" s="1707"/>
      <c r="F19" s="1707"/>
      <c r="G19" s="1707"/>
      <c r="H19" s="1707"/>
      <c r="I19" s="1707"/>
      <c r="J19" s="1707"/>
    </row>
    <row r="20" spans="1:34" ht="77.25" customHeight="1">
      <c r="A20" s="488"/>
      <c r="C20" s="1817" t="s">
        <v>347</v>
      </c>
      <c r="D20" s="1818"/>
      <c r="E20" s="1764"/>
      <c r="F20" s="1764"/>
      <c r="G20" s="1764"/>
      <c r="H20" s="1764"/>
      <c r="I20" s="1764"/>
      <c r="J20" s="1765"/>
    </row>
    <row r="21" spans="1:34" ht="42" customHeight="1">
      <c r="A21" s="488"/>
      <c r="B21" s="226"/>
      <c r="C21" s="383" t="s">
        <v>348</v>
      </c>
      <c r="D21" s="383" t="s">
        <v>349</v>
      </c>
      <c r="E21" s="383"/>
      <c r="F21" s="383"/>
      <c r="G21" s="383"/>
      <c r="H21" s="383"/>
      <c r="I21" s="383"/>
      <c r="J21" s="383"/>
    </row>
    <row r="22" spans="1:34" ht="107.25" customHeight="1">
      <c r="A22" s="488"/>
      <c r="B22" s="226"/>
      <c r="C22" s="881" t="s">
        <v>350</v>
      </c>
      <c r="D22" s="1777" t="s">
        <v>351</v>
      </c>
      <c r="E22" s="1777"/>
      <c r="F22" s="1777"/>
      <c r="G22" s="1777"/>
      <c r="H22" s="1777"/>
      <c r="I22" s="1777"/>
      <c r="J22" s="1778"/>
      <c r="K22" s="224"/>
    </row>
    <row r="23" spans="1:34" ht="54" customHeight="1">
      <c r="A23" s="488"/>
      <c r="B23" s="226"/>
      <c r="C23" s="877" t="s">
        <v>352</v>
      </c>
      <c r="D23" s="1779" t="s">
        <v>353</v>
      </c>
      <c r="E23" s="1779"/>
      <c r="F23" s="1779"/>
      <c r="G23" s="1779"/>
      <c r="H23" s="1779"/>
      <c r="I23" s="1779"/>
      <c r="J23" s="1780"/>
      <c r="K23" s="224"/>
    </row>
    <row r="24" spans="1:34" ht="46.5" customHeight="1">
      <c r="A24" s="488"/>
      <c r="B24" s="226"/>
      <c r="C24" s="877" t="s">
        <v>354</v>
      </c>
      <c r="D24" s="1779" t="s">
        <v>355</v>
      </c>
      <c r="E24" s="1779"/>
      <c r="F24" s="1779"/>
      <c r="G24" s="1779"/>
      <c r="H24" s="1779"/>
      <c r="I24" s="1779"/>
      <c r="J24" s="1780"/>
      <c r="K24" s="224"/>
    </row>
    <row r="25" spans="1:34" ht="90" customHeight="1">
      <c r="A25" s="488"/>
      <c r="B25" s="226"/>
      <c r="C25" s="877" t="s">
        <v>356</v>
      </c>
      <c r="D25" s="1779" t="s">
        <v>357</v>
      </c>
      <c r="E25" s="1779"/>
      <c r="F25" s="1779"/>
      <c r="G25" s="1779"/>
      <c r="H25" s="1779"/>
      <c r="I25" s="1779"/>
      <c r="J25" s="1780"/>
      <c r="K25" s="224"/>
    </row>
    <row r="26" spans="1:34" ht="66" customHeight="1">
      <c r="A26" s="488"/>
      <c r="B26" s="226"/>
      <c r="C26" s="877" t="s">
        <v>358</v>
      </c>
      <c r="D26" s="1779" t="s">
        <v>359</v>
      </c>
      <c r="E26" s="1779"/>
      <c r="F26" s="1779"/>
      <c r="G26" s="1779"/>
      <c r="H26" s="1779"/>
      <c r="I26" s="1779"/>
      <c r="J26" s="1780"/>
      <c r="K26" s="224"/>
    </row>
    <row r="27" spans="1:34" ht="69.75" customHeight="1">
      <c r="A27" s="488"/>
      <c r="B27" s="226"/>
      <c r="C27" s="877" t="s">
        <v>360</v>
      </c>
      <c r="D27" s="1779" t="s">
        <v>361</v>
      </c>
      <c r="E27" s="1779"/>
      <c r="F27" s="1779"/>
      <c r="G27" s="1779"/>
      <c r="H27" s="1779"/>
      <c r="I27" s="1779"/>
      <c r="J27" s="1780"/>
      <c r="K27" s="224"/>
    </row>
    <row r="28" spans="1:34" ht="55.5" customHeight="1">
      <c r="A28" s="488"/>
      <c r="B28" s="226"/>
      <c r="C28" s="877" t="s">
        <v>362</v>
      </c>
      <c r="D28" s="1779" t="s">
        <v>355</v>
      </c>
      <c r="E28" s="1779"/>
      <c r="F28" s="1779"/>
      <c r="G28" s="1779"/>
      <c r="H28" s="1779"/>
      <c r="I28" s="1779"/>
      <c r="J28" s="1780"/>
      <c r="K28" s="224"/>
    </row>
    <row r="29" spans="1:34" ht="24.75" customHeight="1">
      <c r="A29" s="488"/>
      <c r="B29" s="226"/>
      <c r="C29" s="366"/>
      <c r="D29" s="366"/>
      <c r="E29" s="366"/>
      <c r="F29" s="366"/>
      <c r="G29" s="366"/>
      <c r="H29" s="366"/>
      <c r="I29" s="366"/>
      <c r="J29" s="366"/>
    </row>
    <row r="30" spans="1:34" s="240" customFormat="1" ht="34.5" customHeight="1">
      <c r="A30" s="488"/>
      <c r="B30" s="1275"/>
      <c r="C30" s="1808" t="s">
        <v>363</v>
      </c>
      <c r="D30" s="1809"/>
      <c r="E30" s="1809"/>
      <c r="F30" s="1809"/>
      <c r="G30" s="1809"/>
      <c r="H30" s="1809"/>
      <c r="I30" s="1809"/>
      <c r="J30" s="1809"/>
      <c r="K30" s="1810"/>
      <c r="L30" s="218"/>
      <c r="M30" s="218"/>
      <c r="N30" s="218"/>
      <c r="O30" s="218"/>
      <c r="P30" s="218"/>
      <c r="Q30" s="218"/>
      <c r="R30" s="218"/>
      <c r="S30" s="218"/>
      <c r="T30" s="218"/>
      <c r="U30" s="218"/>
      <c r="V30" s="218"/>
      <c r="W30" s="218"/>
      <c r="X30" s="219"/>
      <c r="Y30" s="218"/>
      <c r="Z30" s="218"/>
      <c r="AA30" s="219"/>
      <c r="AB30" s="218"/>
      <c r="AC30" s="218"/>
      <c r="AD30" s="218"/>
      <c r="AE30" s="218"/>
      <c r="AF30" s="218"/>
      <c r="AG30" s="218"/>
      <c r="AH30" s="331"/>
    </row>
    <row r="31" spans="1:34" ht="253.5" customHeight="1">
      <c r="A31" s="476"/>
      <c r="B31" s="226"/>
      <c r="C31" s="1715" t="s">
        <v>364</v>
      </c>
      <c r="D31" s="1716"/>
      <c r="E31" s="1716"/>
      <c r="F31" s="1716"/>
      <c r="G31" s="1716"/>
      <c r="H31" s="1716"/>
      <c r="I31" s="1716"/>
      <c r="J31" s="1717"/>
      <c r="K31" s="299"/>
      <c r="L31" s="1"/>
      <c r="M31" s="1"/>
      <c r="N31" s="1"/>
      <c r="O31" s="1"/>
      <c r="P31" s="367"/>
      <c r="Q31" s="219"/>
      <c r="R31" s="218"/>
      <c r="S31" s="218"/>
      <c r="T31" s="218"/>
      <c r="U31" s="218"/>
      <c r="V31" s="218"/>
      <c r="W31" s="218"/>
      <c r="X31" s="224"/>
    </row>
    <row r="32" spans="1:34" ht="42.75" customHeight="1">
      <c r="A32" s="473"/>
      <c r="B32" s="334"/>
      <c r="C32" s="1781" t="s">
        <v>365</v>
      </c>
      <c r="D32" s="1782"/>
      <c r="E32" s="1782"/>
      <c r="F32" s="1782"/>
      <c r="G32" s="1782"/>
      <c r="H32" s="1782"/>
      <c r="I32" s="1782"/>
      <c r="J32" s="1783"/>
      <c r="K32" s="299"/>
      <c r="L32" s="1"/>
      <c r="M32" s="1"/>
      <c r="N32" s="1"/>
      <c r="O32" s="1"/>
      <c r="P32" s="367"/>
      <c r="Q32" s="219"/>
      <c r="R32" s="218"/>
      <c r="S32" s="218"/>
      <c r="T32" s="218"/>
      <c r="U32" s="218"/>
      <c r="V32" s="218"/>
      <c r="W32" s="218"/>
      <c r="X32" s="224"/>
      <c r="AA32" s="224"/>
      <c r="AB32" s="224"/>
      <c r="AH32" s="224"/>
    </row>
    <row r="33" spans="1:34" ht="22.5" customHeight="1">
      <c r="A33" s="473"/>
      <c r="B33" s="334"/>
      <c r="C33" s="1814"/>
      <c r="D33" s="1815"/>
      <c r="E33" s="1815"/>
      <c r="F33" s="1815"/>
      <c r="G33" s="1815"/>
      <c r="H33" s="1815"/>
      <c r="I33" s="1815"/>
      <c r="J33" s="1816"/>
      <c r="K33" s="368"/>
      <c r="L33" s="1"/>
      <c r="M33" s="1"/>
      <c r="N33" s="1"/>
      <c r="O33" s="1"/>
      <c r="P33" s="367"/>
      <c r="Q33" s="219"/>
      <c r="R33" s="218"/>
      <c r="S33" s="218"/>
      <c r="T33" s="218"/>
      <c r="U33" s="218"/>
      <c r="V33" s="218"/>
      <c r="W33" s="218"/>
      <c r="X33" s="224"/>
      <c r="AA33" s="224"/>
      <c r="AB33" s="224"/>
      <c r="AH33" s="224"/>
    </row>
    <row r="34" spans="1:34" s="249" customFormat="1" ht="22.5" customHeight="1">
      <c r="A34" s="499"/>
      <c r="B34" s="1276"/>
      <c r="C34" s="1714" t="s">
        <v>366</v>
      </c>
      <c r="D34" s="1714"/>
      <c r="E34" s="1714"/>
      <c r="F34" s="1714"/>
      <c r="G34" s="1714"/>
      <c r="H34" s="1714"/>
      <c r="I34" s="1714"/>
      <c r="J34" s="1714"/>
      <c r="K34" s="1714"/>
      <c r="L34" s="228"/>
      <c r="M34" s="228"/>
      <c r="N34" s="228"/>
      <c r="O34" s="228"/>
      <c r="P34" s="228"/>
      <c r="Q34" s="228"/>
      <c r="R34" s="228"/>
      <c r="S34" s="228"/>
      <c r="T34" s="228"/>
      <c r="U34" s="228"/>
      <c r="V34" s="228"/>
      <c r="W34" s="228"/>
      <c r="X34" s="283"/>
      <c r="Y34" s="346"/>
      <c r="Z34" s="346"/>
      <c r="AA34" s="632"/>
      <c r="AB34" s="632"/>
      <c r="AC34" s="639"/>
      <c r="AD34" s="639"/>
      <c r="AE34" s="639"/>
      <c r="AF34" s="639"/>
      <c r="AG34" s="639"/>
      <c r="AH34" s="369"/>
    </row>
    <row r="35" spans="1:34" ht="125.25" customHeight="1">
      <c r="A35" s="475"/>
      <c r="B35" s="334"/>
      <c r="C35" s="1824" t="s">
        <v>367</v>
      </c>
      <c r="D35" s="1824"/>
      <c r="E35" s="1824"/>
      <c r="F35" s="1824"/>
      <c r="G35" s="1824"/>
      <c r="H35" s="1824"/>
      <c r="I35" s="1824"/>
      <c r="J35" s="1824"/>
      <c r="K35" s="370"/>
      <c r="L35" s="228"/>
      <c r="M35" s="228"/>
      <c r="N35" s="228"/>
      <c r="O35" s="228"/>
      <c r="P35" s="228"/>
      <c r="Q35" s="228"/>
      <c r="R35" s="228"/>
      <c r="S35" s="228"/>
      <c r="T35" s="228"/>
      <c r="U35" s="228"/>
      <c r="V35" s="228"/>
      <c r="W35" s="228"/>
      <c r="X35" s="352"/>
      <c r="Y35" s="232"/>
      <c r="Z35" s="232"/>
      <c r="AA35" s="219"/>
      <c r="AB35" s="219"/>
      <c r="AC35" s="218"/>
      <c r="AD35" s="218"/>
      <c r="AE35" s="218"/>
      <c r="AF35" s="218"/>
      <c r="AG35" s="218"/>
      <c r="AH35" s="224"/>
    </row>
    <row r="36" spans="1:34" ht="15" customHeight="1">
      <c r="A36" s="500"/>
      <c r="B36" s="334"/>
      <c r="C36" s="642"/>
      <c r="D36" s="642"/>
      <c r="E36" s="642"/>
      <c r="F36" s="642"/>
      <c r="G36" s="642"/>
      <c r="H36" s="642"/>
      <c r="I36" s="642"/>
      <c r="J36" s="642"/>
      <c r="K36" s="371"/>
      <c r="L36" s="228"/>
      <c r="M36" s="228"/>
      <c r="N36" s="228"/>
      <c r="O36" s="228"/>
      <c r="P36" s="228"/>
      <c r="Q36" s="228"/>
      <c r="R36" s="228"/>
      <c r="S36" s="228"/>
      <c r="T36" s="228"/>
      <c r="U36" s="228"/>
      <c r="V36" s="228"/>
      <c r="W36" s="228"/>
      <c r="X36" s="352"/>
      <c r="Y36" s="232"/>
      <c r="Z36" s="232"/>
      <c r="AA36" s="359"/>
      <c r="AB36" s="219"/>
      <c r="AC36" s="218"/>
      <c r="AD36" s="218"/>
      <c r="AE36" s="218"/>
      <c r="AF36" s="218"/>
      <c r="AG36" s="218"/>
      <c r="AH36" s="224"/>
    </row>
    <row r="37" spans="1:34" ht="21.75" customHeight="1">
      <c r="A37" s="476"/>
      <c r="B37" s="334"/>
      <c r="C37" s="1714" t="s">
        <v>368</v>
      </c>
      <c r="D37" s="1714"/>
      <c r="E37" s="1714"/>
      <c r="F37" s="1714"/>
      <c r="G37" s="1714"/>
      <c r="H37" s="1714"/>
      <c r="I37" s="1714"/>
      <c r="J37" s="1714"/>
      <c r="K37" s="1714"/>
      <c r="L37" s="239"/>
      <c r="M37" s="239"/>
      <c r="N37" s="239"/>
      <c r="O37" s="239"/>
      <c r="P37" s="239"/>
      <c r="Q37" s="239"/>
      <c r="R37" s="239"/>
      <c r="S37" s="239"/>
      <c r="T37" s="239"/>
      <c r="U37" s="239"/>
      <c r="V37" s="239"/>
      <c r="W37" s="239"/>
      <c r="X37" s="219"/>
      <c r="Y37" s="218"/>
      <c r="Z37" s="218"/>
      <c r="AA37" s="359"/>
      <c r="AB37" s="218"/>
      <c r="AC37" s="218"/>
      <c r="AD37" s="218"/>
      <c r="AE37" s="218"/>
      <c r="AF37" s="218"/>
      <c r="AG37" s="218"/>
      <c r="AH37" s="224"/>
    </row>
    <row r="38" spans="1:34" ht="111" customHeight="1">
      <c r="A38" s="476"/>
      <c r="B38" s="334"/>
      <c r="C38" s="1715" t="s">
        <v>369</v>
      </c>
      <c r="D38" s="1716"/>
      <c r="E38" s="1716"/>
      <c r="F38" s="1716"/>
      <c r="G38" s="1716"/>
      <c r="H38" s="1716"/>
      <c r="I38" s="1716"/>
      <c r="J38" s="1717"/>
      <c r="K38" s="218"/>
      <c r="L38" s="239"/>
      <c r="M38" s="239"/>
      <c r="N38" s="239"/>
      <c r="O38" s="239"/>
      <c r="P38" s="239"/>
      <c r="Q38" s="239"/>
      <c r="R38" s="239"/>
      <c r="S38" s="239"/>
      <c r="T38" s="239"/>
      <c r="U38" s="239"/>
      <c r="V38" s="239"/>
      <c r="W38" s="239"/>
      <c r="X38" s="219"/>
      <c r="Y38" s="218"/>
      <c r="Z38" s="218"/>
      <c r="AA38" s="359"/>
      <c r="AB38" s="218"/>
      <c r="AC38" s="218"/>
      <c r="AD38" s="218"/>
      <c r="AE38" s="218"/>
      <c r="AF38" s="218"/>
      <c r="AG38" s="218"/>
      <c r="AH38" s="224"/>
    </row>
    <row r="39" spans="1:34" ht="15" customHeight="1">
      <c r="A39" s="476"/>
      <c r="B39" s="334"/>
      <c r="C39" s="633"/>
      <c r="D39" s="634"/>
      <c r="E39" s="634"/>
      <c r="F39" s="634"/>
      <c r="G39" s="634"/>
      <c r="H39" s="634"/>
      <c r="I39" s="634"/>
      <c r="J39" s="634"/>
      <c r="K39" s="368"/>
      <c r="L39" s="239"/>
      <c r="M39" s="239"/>
      <c r="N39" s="239"/>
      <c r="O39" s="239"/>
      <c r="P39" s="239"/>
      <c r="Q39" s="239"/>
      <c r="R39" s="239"/>
      <c r="S39" s="239"/>
      <c r="T39" s="239"/>
      <c r="U39" s="239"/>
      <c r="V39" s="239"/>
      <c r="W39" s="239"/>
      <c r="X39" s="219"/>
      <c r="Y39" s="218"/>
      <c r="Z39" s="218"/>
      <c r="AA39" s="359"/>
      <c r="AB39" s="218"/>
      <c r="AC39" s="218"/>
      <c r="AD39" s="218"/>
      <c r="AE39" s="218"/>
      <c r="AF39" s="218"/>
      <c r="AG39" s="218"/>
      <c r="AH39" s="224"/>
    </row>
    <row r="40" spans="1:34" s="233" customFormat="1" ht="27.75" customHeight="1">
      <c r="A40" s="488"/>
      <c r="B40" s="304"/>
      <c r="C40" s="1714" t="s">
        <v>370</v>
      </c>
      <c r="D40" s="1714"/>
      <c r="E40" s="1714"/>
      <c r="F40" s="1714"/>
      <c r="G40" s="1714"/>
      <c r="H40" s="1714"/>
      <c r="I40" s="1714"/>
      <c r="J40" s="1714"/>
      <c r="K40" s="1714"/>
      <c r="L40" s="218"/>
      <c r="M40" s="218"/>
      <c r="N40" s="218"/>
      <c r="O40" s="218"/>
      <c r="P40" s="218"/>
      <c r="Q40" s="307"/>
      <c r="R40" s="307"/>
      <c r="S40" s="307"/>
      <c r="T40" s="307"/>
      <c r="U40" s="307"/>
      <c r="V40" s="307"/>
      <c r="W40" s="307"/>
      <c r="X40" s="332"/>
      <c r="Y40" s="307"/>
      <c r="Z40" s="307"/>
      <c r="AA40" s="332"/>
      <c r="AB40" s="307"/>
      <c r="AC40" s="307"/>
      <c r="AD40" s="307"/>
      <c r="AE40" s="307"/>
      <c r="AF40" s="307"/>
      <c r="AG40" s="307"/>
      <c r="AH40" s="308"/>
    </row>
    <row r="41" spans="1:34" ht="22.5" customHeight="1">
      <c r="A41" s="476"/>
      <c r="B41" s="334"/>
      <c r="C41" s="1715" t="s">
        <v>371</v>
      </c>
      <c r="D41" s="1715"/>
      <c r="E41" s="1715"/>
      <c r="F41" s="1715"/>
      <c r="G41" s="1715"/>
      <c r="H41" s="1715"/>
      <c r="I41" s="1715"/>
      <c r="J41" s="1715"/>
      <c r="L41" s="218"/>
      <c r="M41" s="218"/>
      <c r="N41" s="218"/>
      <c r="O41" s="218"/>
      <c r="P41" s="218"/>
      <c r="Q41" s="218"/>
      <c r="R41" s="218"/>
      <c r="S41" s="218"/>
      <c r="T41" s="218"/>
      <c r="U41" s="218"/>
      <c r="V41" s="218"/>
      <c r="W41" s="218"/>
      <c r="X41" s="219"/>
      <c r="Y41" s="218"/>
      <c r="Z41" s="218"/>
      <c r="AA41" s="219"/>
      <c r="AB41" s="218"/>
      <c r="AC41" s="218"/>
      <c r="AD41" s="218"/>
      <c r="AE41" s="218"/>
      <c r="AF41" s="218"/>
      <c r="AG41" s="218"/>
      <c r="AH41" s="224"/>
    </row>
    <row r="42" spans="1:34" ht="15" customHeight="1">
      <c r="A42" s="476"/>
      <c r="B42" s="334"/>
      <c r="C42" s="633"/>
      <c r="D42" s="634"/>
      <c r="E42" s="634"/>
      <c r="F42" s="634"/>
      <c r="G42" s="634"/>
      <c r="H42" s="634"/>
      <c r="I42" s="634"/>
      <c r="J42" s="634"/>
      <c r="K42" s="224"/>
      <c r="L42" s="218"/>
      <c r="M42" s="218"/>
      <c r="N42" s="218"/>
      <c r="O42" s="218"/>
      <c r="P42" s="218"/>
      <c r="Q42" s="218"/>
      <c r="R42" s="218"/>
      <c r="S42" s="218"/>
      <c r="T42" s="218"/>
      <c r="U42" s="218"/>
      <c r="V42" s="218"/>
      <c r="W42" s="218"/>
      <c r="X42" s="219"/>
      <c r="Y42" s="218"/>
      <c r="Z42" s="218"/>
      <c r="AA42" s="219"/>
      <c r="AB42" s="218"/>
      <c r="AC42" s="218"/>
      <c r="AD42" s="218"/>
      <c r="AE42" s="218"/>
      <c r="AF42" s="218"/>
      <c r="AG42" s="218"/>
      <c r="AH42" s="224"/>
    </row>
    <row r="43" spans="1:34" ht="19.5" customHeight="1">
      <c r="A43" s="476"/>
      <c r="B43" s="334"/>
      <c r="C43" s="1819" t="s">
        <v>372</v>
      </c>
      <c r="D43" s="1820"/>
      <c r="E43" s="1820"/>
      <c r="F43" s="1820"/>
      <c r="G43" s="1820"/>
      <c r="H43" s="1618"/>
      <c r="I43" s="1618"/>
      <c r="J43" s="1618"/>
      <c r="K43" s="1619"/>
      <c r="L43" s="284"/>
      <c r="M43" s="284"/>
      <c r="N43" s="284"/>
      <c r="O43" s="284"/>
      <c r="P43" s="284"/>
      <c r="Q43" s="284"/>
      <c r="R43" s="218"/>
      <c r="S43" s="218"/>
      <c r="T43" s="218"/>
      <c r="U43" s="218"/>
      <c r="V43" s="218"/>
      <c r="W43" s="218"/>
      <c r="X43" s="219"/>
      <c r="Y43" s="218"/>
      <c r="Z43" s="218"/>
      <c r="AA43" s="219"/>
      <c r="AB43" s="218"/>
      <c r="AC43" s="218"/>
      <c r="AD43" s="218"/>
      <c r="AE43" s="218"/>
      <c r="AF43" s="218"/>
      <c r="AG43" s="218"/>
      <c r="AH43" s="224"/>
    </row>
    <row r="44" spans="1:34" ht="18" customHeight="1">
      <c r="A44" s="476"/>
      <c r="B44" s="334"/>
      <c r="C44" s="479" t="s">
        <v>50</v>
      </c>
      <c r="D44" s="575">
        <v>2021</v>
      </c>
      <c r="E44" s="575">
        <v>2022</v>
      </c>
      <c r="F44" s="575">
        <v>2023</v>
      </c>
      <c r="G44" s="575">
        <v>2024</v>
      </c>
      <c r="H44" s="372"/>
      <c r="I44" s="218"/>
      <c r="J44" s="218"/>
      <c r="K44" s="218"/>
      <c r="L44" s="284"/>
      <c r="M44" s="284"/>
      <c r="N44" s="284"/>
      <c r="O44" s="284"/>
      <c r="P44" s="284"/>
      <c r="Q44" s="284"/>
      <c r="R44" s="218"/>
      <c r="S44" s="218"/>
      <c r="T44" s="218"/>
      <c r="U44" s="218"/>
      <c r="V44" s="218"/>
      <c r="W44" s="218"/>
      <c r="X44" s="219"/>
      <c r="Y44" s="218"/>
      <c r="Z44" s="218"/>
      <c r="AA44" s="219"/>
      <c r="AB44" s="218"/>
      <c r="AC44" s="218"/>
      <c r="AD44" s="218"/>
      <c r="AE44" s="218"/>
      <c r="AF44" s="218"/>
      <c r="AG44" s="218"/>
      <c r="AH44" s="224"/>
    </row>
    <row r="45" spans="1:34" ht="18" customHeight="1">
      <c r="A45" s="476"/>
      <c r="B45" s="334"/>
      <c r="C45" s="626" t="s">
        <v>373</v>
      </c>
      <c r="D45" s="902">
        <v>4018727</v>
      </c>
      <c r="E45" s="902">
        <v>5752091</v>
      </c>
      <c r="F45" s="902">
        <v>4562780</v>
      </c>
      <c r="G45" s="902">
        <v>4044374.15</v>
      </c>
      <c r="H45" s="372"/>
      <c r="I45" s="218"/>
      <c r="J45" s="218"/>
      <c r="K45" s="218"/>
      <c r="L45" s="284"/>
      <c r="M45" s="284"/>
      <c r="N45" s="282"/>
      <c r="O45" s="282"/>
      <c r="P45" s="282"/>
      <c r="Q45" s="282"/>
      <c r="R45" s="282"/>
      <c r="S45" s="282"/>
      <c r="T45" s="282"/>
      <c r="U45" s="282"/>
      <c r="V45" s="282"/>
      <c r="W45" s="282"/>
      <c r="X45" s="218"/>
      <c r="Y45" s="218"/>
      <c r="Z45" s="218"/>
      <c r="AA45" s="219"/>
      <c r="AB45" s="218"/>
      <c r="AC45" s="218"/>
      <c r="AD45" s="218"/>
      <c r="AE45" s="218"/>
      <c r="AF45" s="218"/>
      <c r="AG45" s="218"/>
      <c r="AH45" s="224"/>
    </row>
    <row r="46" spans="1:34" s="240" customFormat="1" ht="18" customHeight="1">
      <c r="A46" s="501"/>
      <c r="B46" s="1275"/>
      <c r="C46" s="190" t="s">
        <v>374</v>
      </c>
      <c r="D46" s="903">
        <v>0</v>
      </c>
      <c r="E46" s="903">
        <v>128984</v>
      </c>
      <c r="F46" s="903">
        <v>160000</v>
      </c>
      <c r="G46" s="903">
        <v>163974.09</v>
      </c>
      <c r="H46" s="372"/>
      <c r="I46" s="218"/>
      <c r="J46" s="218"/>
      <c r="K46" s="218"/>
      <c r="L46" s="284"/>
      <c r="M46" s="284"/>
      <c r="N46" s="218"/>
      <c r="O46" s="218"/>
      <c r="P46" s="218"/>
      <c r="Q46" s="218"/>
      <c r="R46" s="218"/>
      <c r="S46" s="218"/>
      <c r="T46" s="218"/>
      <c r="U46" s="218"/>
      <c r="V46" s="218"/>
      <c r="W46" s="218"/>
      <c r="X46" s="218"/>
      <c r="Y46" s="218"/>
      <c r="Z46" s="218"/>
      <c r="AA46" s="219"/>
      <c r="AB46" s="218"/>
      <c r="AC46" s="218"/>
      <c r="AD46" s="218"/>
      <c r="AE46" s="218"/>
      <c r="AF46" s="218"/>
      <c r="AG46" s="218"/>
      <c r="AH46" s="331"/>
    </row>
    <row r="47" spans="1:34" s="233" customFormat="1" ht="18" customHeight="1">
      <c r="A47" s="488"/>
      <c r="B47" s="304"/>
      <c r="C47" s="626" t="s">
        <v>375</v>
      </c>
      <c r="D47" s="902">
        <v>704487</v>
      </c>
      <c r="E47" s="902">
        <v>2041787</v>
      </c>
      <c r="F47" s="902">
        <v>2885681</v>
      </c>
      <c r="G47" s="902">
        <v>4230990.8</v>
      </c>
      <c r="H47" s="352"/>
      <c r="I47" s="218"/>
      <c r="J47" s="218"/>
      <c r="K47" s="218"/>
      <c r="L47" s="284"/>
      <c r="M47" s="284"/>
      <c r="N47" s="218"/>
      <c r="O47" s="218"/>
      <c r="P47" s="218"/>
      <c r="Q47" s="307"/>
      <c r="R47" s="307"/>
      <c r="S47" s="307"/>
      <c r="T47" s="307"/>
      <c r="U47" s="307"/>
      <c r="V47" s="307"/>
      <c r="W47" s="307"/>
      <c r="X47" s="307"/>
      <c r="Y47" s="307"/>
      <c r="Z47" s="307"/>
      <c r="AA47" s="332"/>
      <c r="AB47" s="307"/>
      <c r="AC47" s="307"/>
      <c r="AD47" s="307"/>
      <c r="AE47" s="307"/>
      <c r="AF47" s="307"/>
      <c r="AG47" s="307"/>
      <c r="AH47" s="308"/>
    </row>
    <row r="48" spans="1:34" ht="18" customHeight="1">
      <c r="A48" s="476"/>
      <c r="B48" s="334"/>
      <c r="C48" s="190" t="s">
        <v>376</v>
      </c>
      <c r="D48" s="903">
        <v>0</v>
      </c>
      <c r="E48" s="903">
        <v>294470</v>
      </c>
      <c r="F48" s="903">
        <v>198925</v>
      </c>
      <c r="G48" s="903">
        <v>1558491</v>
      </c>
      <c r="H48" s="219"/>
      <c r="I48" s="218"/>
      <c r="J48" s="218"/>
      <c r="K48" s="218"/>
      <c r="L48" s="218"/>
      <c r="M48" s="218"/>
      <c r="N48" s="218"/>
      <c r="O48" s="218"/>
      <c r="P48" s="218"/>
      <c r="Q48" s="218"/>
      <c r="R48" s="218"/>
      <c r="S48" s="218"/>
      <c r="T48" s="218"/>
      <c r="U48" s="218"/>
      <c r="V48" s="218"/>
      <c r="W48" s="218"/>
      <c r="X48" s="218"/>
      <c r="Y48" s="218"/>
      <c r="Z48" s="218"/>
      <c r="AA48" s="219"/>
      <c r="AB48" s="218"/>
      <c r="AC48" s="218"/>
      <c r="AD48" s="218"/>
      <c r="AE48" s="218"/>
      <c r="AF48" s="218"/>
      <c r="AG48" s="218"/>
      <c r="AH48" s="224"/>
    </row>
    <row r="49" spans="1:34" ht="18" customHeight="1">
      <c r="A49" s="476"/>
      <c r="B49" s="334"/>
      <c r="C49" s="626" t="s">
        <v>377</v>
      </c>
      <c r="D49" s="902">
        <v>450000</v>
      </c>
      <c r="E49" s="902">
        <v>0</v>
      </c>
      <c r="F49" s="902">
        <v>0</v>
      </c>
      <c r="G49" s="902">
        <v>0</v>
      </c>
      <c r="H49" s="373"/>
      <c r="I49" s="218"/>
      <c r="J49" s="218"/>
      <c r="K49" s="218"/>
      <c r="L49" s="218"/>
      <c r="M49" s="218"/>
      <c r="N49" s="218"/>
      <c r="O49" s="218"/>
      <c r="P49" s="218"/>
      <c r="Q49" s="218"/>
      <c r="R49" s="218"/>
      <c r="S49" s="218"/>
      <c r="T49" s="218"/>
      <c r="U49" s="218"/>
      <c r="V49" s="218"/>
      <c r="W49" s="218"/>
      <c r="X49" s="218"/>
      <c r="Y49" s="218"/>
      <c r="Z49" s="218"/>
      <c r="AA49" s="219"/>
      <c r="AB49" s="218"/>
      <c r="AC49" s="218"/>
      <c r="AD49" s="218"/>
      <c r="AE49" s="218"/>
      <c r="AF49" s="218"/>
      <c r="AG49" s="218"/>
      <c r="AH49" s="224"/>
    </row>
    <row r="50" spans="1:34" ht="18" customHeight="1">
      <c r="A50" s="476"/>
      <c r="B50" s="334"/>
      <c r="C50" s="190" t="s">
        <v>378</v>
      </c>
      <c r="D50" s="903">
        <v>636892</v>
      </c>
      <c r="E50" s="903">
        <v>0</v>
      </c>
      <c r="F50" s="903">
        <v>0</v>
      </c>
      <c r="G50" s="903">
        <v>0</v>
      </c>
      <c r="H50" s="374"/>
      <c r="I50" s="218"/>
      <c r="J50" s="218"/>
      <c r="K50" s="218"/>
      <c r="L50" s="218"/>
      <c r="M50" s="218"/>
      <c r="N50" s="218"/>
      <c r="O50" s="218"/>
      <c r="P50" s="218"/>
      <c r="Q50" s="218"/>
      <c r="R50" s="218"/>
      <c r="S50" s="218"/>
      <c r="T50" s="218"/>
      <c r="U50" s="218"/>
      <c r="V50" s="218"/>
      <c r="W50" s="218"/>
      <c r="X50" s="218"/>
      <c r="Y50" s="218"/>
      <c r="Z50" s="218"/>
      <c r="AA50" s="219"/>
      <c r="AB50" s="218"/>
      <c r="AC50" s="218"/>
      <c r="AD50" s="218"/>
      <c r="AE50" s="218"/>
      <c r="AF50" s="218"/>
      <c r="AG50" s="218"/>
      <c r="AH50" s="224"/>
    </row>
    <row r="51" spans="1:34" ht="18" customHeight="1">
      <c r="A51" s="476"/>
      <c r="B51" s="334"/>
      <c r="C51" s="626" t="s">
        <v>379</v>
      </c>
      <c r="D51" s="902">
        <v>0</v>
      </c>
      <c r="E51" s="902">
        <v>516590</v>
      </c>
      <c r="F51" s="902">
        <v>1858351</v>
      </c>
      <c r="G51" s="902">
        <v>415600</v>
      </c>
      <c r="H51" s="374"/>
      <c r="I51" s="218"/>
      <c r="J51" s="218"/>
      <c r="K51" s="218"/>
      <c r="L51" s="218"/>
      <c r="M51" s="218"/>
      <c r="N51" s="218"/>
      <c r="O51" s="218"/>
      <c r="P51" s="218"/>
      <c r="Q51" s="218"/>
      <c r="R51" s="218"/>
      <c r="S51" s="218"/>
      <c r="T51" s="218"/>
      <c r="U51" s="218"/>
      <c r="V51" s="218"/>
      <c r="W51" s="218"/>
      <c r="X51" s="218"/>
      <c r="Y51" s="218"/>
      <c r="Z51" s="218"/>
      <c r="AA51" s="219"/>
      <c r="AB51" s="218"/>
      <c r="AC51" s="218"/>
      <c r="AD51" s="218"/>
      <c r="AE51" s="218"/>
      <c r="AF51" s="218"/>
      <c r="AG51" s="218"/>
      <c r="AH51" s="224"/>
    </row>
    <row r="52" spans="1:34" ht="18" customHeight="1">
      <c r="A52" s="476"/>
      <c r="B52" s="334"/>
      <c r="C52" s="375" t="s">
        <v>380</v>
      </c>
      <c r="D52" s="904">
        <v>5810105</v>
      </c>
      <c r="E52" s="904">
        <v>8733922</v>
      </c>
      <c r="F52" s="904">
        <v>9665737</v>
      </c>
      <c r="G52" s="904">
        <v>10413430.039999999</v>
      </c>
      <c r="H52" s="329"/>
      <c r="I52" s="218"/>
      <c r="J52" s="218"/>
      <c r="K52" s="218"/>
      <c r="L52" s="218"/>
      <c r="M52" s="218"/>
      <c r="N52" s="218"/>
      <c r="O52" s="218"/>
      <c r="P52" s="218"/>
      <c r="Q52" s="218"/>
      <c r="R52" s="218"/>
      <c r="S52" s="218"/>
      <c r="T52" s="218"/>
      <c r="U52" s="218"/>
      <c r="V52" s="218"/>
      <c r="W52" s="218"/>
      <c r="X52" s="218"/>
      <c r="Y52" s="218"/>
      <c r="Z52" s="218"/>
      <c r="AA52" s="219"/>
      <c r="AB52" s="218"/>
      <c r="AC52" s="218"/>
      <c r="AD52" s="218"/>
      <c r="AE52" s="218"/>
      <c r="AF52" s="218"/>
      <c r="AG52" s="218"/>
      <c r="AH52" s="224"/>
    </row>
    <row r="53" spans="1:34" ht="33.75" customHeight="1">
      <c r="A53" s="476"/>
      <c r="B53" s="334"/>
      <c r="C53" s="1814" t="s">
        <v>381</v>
      </c>
      <c r="D53" s="1815"/>
      <c r="E53" s="1815"/>
      <c r="F53" s="1815"/>
      <c r="G53" s="1815"/>
      <c r="H53" s="1815"/>
      <c r="I53" s="1815"/>
      <c r="J53" s="1816"/>
      <c r="K53" s="218"/>
      <c r="L53" s="218"/>
      <c r="M53" s="218"/>
      <c r="N53" s="218"/>
      <c r="O53" s="218"/>
      <c r="P53" s="218"/>
      <c r="Q53" s="218"/>
      <c r="R53" s="218"/>
      <c r="S53" s="218"/>
      <c r="T53" s="218"/>
      <c r="U53" s="218"/>
      <c r="V53" s="218"/>
      <c r="W53" s="218"/>
      <c r="X53" s="218"/>
      <c r="Y53" s="218"/>
      <c r="Z53" s="218"/>
      <c r="AA53" s="219"/>
      <c r="AB53" s="218"/>
      <c r="AC53" s="218"/>
      <c r="AD53" s="218"/>
      <c r="AE53" s="218"/>
      <c r="AF53" s="218"/>
      <c r="AG53" s="218"/>
      <c r="AH53" s="224"/>
    </row>
    <row r="54" spans="1:34" ht="23.25" customHeight="1">
      <c r="A54" s="476"/>
    </row>
    <row r="55" spans="1:34" ht="49.5" customHeight="1">
      <c r="A55" s="476"/>
      <c r="C55" s="1811" t="s">
        <v>382</v>
      </c>
      <c r="D55" s="1812"/>
      <c r="E55" s="1812"/>
      <c r="F55" s="1812"/>
      <c r="G55" s="1812"/>
      <c r="H55" s="1812"/>
      <c r="I55" s="1812"/>
      <c r="J55" s="1812"/>
      <c r="K55" s="1813"/>
    </row>
    <row r="56" spans="1:34" ht="32.25" customHeight="1">
      <c r="A56" s="476"/>
      <c r="C56" s="1821" t="s">
        <v>383</v>
      </c>
      <c r="D56" s="1822"/>
      <c r="E56" s="1822"/>
      <c r="F56" s="1822"/>
      <c r="G56" s="1822"/>
      <c r="H56" s="1822"/>
      <c r="I56" s="1822"/>
      <c r="J56" s="1823"/>
      <c r="K56" s="376" t="s">
        <v>50</v>
      </c>
    </row>
    <row r="57" spans="1:34" ht="23.25" customHeight="1">
      <c r="A57" s="476"/>
      <c r="C57" s="656"/>
      <c r="D57" s="657"/>
      <c r="E57" s="657"/>
      <c r="F57" s="657"/>
      <c r="G57" s="657"/>
      <c r="H57" s="657"/>
      <c r="I57" s="657"/>
      <c r="J57" s="657"/>
      <c r="K57" s="381"/>
      <c r="L57" s="226"/>
      <c r="M57" s="226"/>
      <c r="N57" s="226"/>
      <c r="O57" s="226"/>
      <c r="P57" s="226"/>
      <c r="Q57" s="226"/>
      <c r="R57" s="226"/>
      <c r="S57" s="226"/>
      <c r="T57" s="226"/>
      <c r="U57" s="226"/>
      <c r="V57" s="226"/>
      <c r="W57" s="226"/>
      <c r="X57" s="226"/>
      <c r="Y57" s="226"/>
      <c r="Z57" s="226"/>
    </row>
    <row r="58" spans="1:34" ht="18" customHeight="1">
      <c r="A58" s="476"/>
      <c r="B58" s="426"/>
      <c r="C58" s="1798" t="s">
        <v>384</v>
      </c>
      <c r="D58" s="1799"/>
      <c r="E58" s="1799"/>
      <c r="F58" s="1799"/>
      <c r="G58" s="1799"/>
      <c r="H58" s="1799"/>
      <c r="I58" s="1799"/>
      <c r="J58" s="1799"/>
      <c r="K58" s="1800"/>
      <c r="L58" s="378"/>
      <c r="M58" s="378"/>
      <c r="N58" s="378"/>
      <c r="O58" s="378"/>
      <c r="P58" s="378"/>
      <c r="Q58" s="378"/>
      <c r="R58" s="378"/>
      <c r="S58" s="378"/>
      <c r="T58" s="378"/>
      <c r="U58" s="378"/>
      <c r="V58" s="378"/>
      <c r="W58" s="378"/>
      <c r="X58" s="378"/>
      <c r="Y58" s="378"/>
      <c r="Z58" s="378"/>
    </row>
    <row r="59" spans="1:34" ht="18" customHeight="1">
      <c r="A59" s="476"/>
      <c r="B59" s="334"/>
      <c r="C59" s="1833" t="s">
        <v>385</v>
      </c>
      <c r="D59" s="1834"/>
      <c r="E59" s="1834"/>
      <c r="F59" s="1834"/>
      <c r="G59" s="1834"/>
      <c r="H59" s="1834"/>
      <c r="I59" s="1834"/>
      <c r="J59" s="1835"/>
      <c r="K59" s="1829"/>
      <c r="L59" s="378"/>
      <c r="M59" s="378"/>
      <c r="N59" s="378"/>
      <c r="O59" s="378"/>
      <c r="P59" s="378"/>
      <c r="Q59" s="378"/>
      <c r="R59" s="378"/>
      <c r="S59" s="378"/>
      <c r="T59" s="378"/>
      <c r="U59" s="653"/>
      <c r="V59" s="379"/>
      <c r="W59" s="1803"/>
      <c r="X59" s="1804"/>
    </row>
    <row r="60" spans="1:34">
      <c r="A60" s="476"/>
      <c r="C60" s="380" t="s">
        <v>50</v>
      </c>
      <c r="D60" s="381" t="s">
        <v>50</v>
      </c>
      <c r="E60" s="381" t="s">
        <v>50</v>
      </c>
      <c r="F60" s="381" t="s">
        <v>50</v>
      </c>
      <c r="G60" s="381" t="s">
        <v>50</v>
      </c>
      <c r="H60" s="381" t="s">
        <v>50</v>
      </c>
      <c r="I60" s="381" t="s">
        <v>50</v>
      </c>
      <c r="J60" s="381" t="s">
        <v>50</v>
      </c>
      <c r="K60" s="1830"/>
    </row>
    <row r="61" spans="1:34" s="382" customFormat="1" ht="39.75" customHeight="1">
      <c r="A61" s="476"/>
      <c r="B61" s="1277"/>
      <c r="C61" s="652" t="s">
        <v>348</v>
      </c>
      <c r="D61" s="1832" t="s">
        <v>349</v>
      </c>
      <c r="E61" s="1832"/>
      <c r="F61" s="1832"/>
      <c r="G61" s="1832"/>
      <c r="H61" s="1832"/>
      <c r="I61" s="1832"/>
      <c r="J61" s="1832"/>
      <c r="K61" s="1830"/>
    </row>
    <row r="62" spans="1:34" s="233" customFormat="1" ht="88.5" customHeight="1">
      <c r="A62" s="476"/>
      <c r="B62" s="1278"/>
      <c r="C62" s="679" t="s">
        <v>386</v>
      </c>
      <c r="D62" s="1794" t="s">
        <v>387</v>
      </c>
      <c r="E62" s="1795"/>
      <c r="F62" s="1795"/>
      <c r="G62" s="1795"/>
      <c r="H62" s="1795"/>
      <c r="I62" s="1795"/>
      <c r="J62" s="1795"/>
      <c r="K62" s="1830"/>
    </row>
    <row r="63" spans="1:34" s="233" customFormat="1" ht="54.75" customHeight="1">
      <c r="A63" s="476"/>
      <c r="B63" s="1278"/>
      <c r="C63" s="876" t="s">
        <v>388</v>
      </c>
      <c r="D63" s="1794" t="s">
        <v>389</v>
      </c>
      <c r="E63" s="1795"/>
      <c r="F63" s="1795"/>
      <c r="G63" s="1795"/>
      <c r="H63" s="1795"/>
      <c r="I63" s="1795"/>
      <c r="J63" s="1795"/>
      <c r="K63" s="1830"/>
    </row>
    <row r="64" spans="1:34" s="233" customFormat="1" ht="60" customHeight="1">
      <c r="A64" s="476"/>
      <c r="B64" s="1278"/>
      <c r="C64" s="679" t="s">
        <v>390</v>
      </c>
      <c r="D64" s="1794" t="s">
        <v>391</v>
      </c>
      <c r="E64" s="1795"/>
      <c r="F64" s="1795"/>
      <c r="G64" s="1795"/>
      <c r="H64" s="1795"/>
      <c r="I64" s="1795"/>
      <c r="J64" s="1795"/>
      <c r="K64" s="1830"/>
    </row>
    <row r="65" spans="1:11" s="233" customFormat="1" ht="54.75" customHeight="1">
      <c r="A65" s="476"/>
      <c r="B65" s="1278"/>
      <c r="C65" s="876" t="s">
        <v>392</v>
      </c>
      <c r="D65" s="1794" t="s">
        <v>393</v>
      </c>
      <c r="E65" s="1795"/>
      <c r="F65" s="1795"/>
      <c r="G65" s="1795"/>
      <c r="H65" s="1795"/>
      <c r="I65" s="1795"/>
      <c r="J65" s="1795"/>
      <c r="K65" s="1830"/>
    </row>
    <row r="66" spans="1:11" s="233" customFormat="1" ht="71.25" customHeight="1">
      <c r="A66" s="476"/>
      <c r="B66" s="1278"/>
      <c r="C66" s="679" t="s">
        <v>394</v>
      </c>
      <c r="D66" s="1794" t="s">
        <v>395</v>
      </c>
      <c r="E66" s="1795"/>
      <c r="F66" s="1795"/>
      <c r="G66" s="1795"/>
      <c r="H66" s="1795"/>
      <c r="I66" s="1795"/>
      <c r="J66" s="1795"/>
      <c r="K66" s="1830"/>
    </row>
    <row r="67" spans="1:11" s="233" customFormat="1" ht="84.75" customHeight="1">
      <c r="A67" s="476"/>
      <c r="B67" s="1278"/>
      <c r="C67" s="876" t="s">
        <v>396</v>
      </c>
      <c r="D67" s="1794" t="s">
        <v>397</v>
      </c>
      <c r="E67" s="1795"/>
      <c r="F67" s="1795"/>
      <c r="G67" s="1795"/>
      <c r="H67" s="1795"/>
      <c r="I67" s="1795"/>
      <c r="J67" s="1795"/>
      <c r="K67" s="1830"/>
    </row>
    <row r="68" spans="1:11" s="233" customFormat="1" ht="54.75" customHeight="1">
      <c r="A68" s="476"/>
      <c r="B68" s="1278"/>
      <c r="C68" s="878" t="s">
        <v>398</v>
      </c>
      <c r="D68" s="1794" t="s">
        <v>399</v>
      </c>
      <c r="E68" s="1795"/>
      <c r="F68" s="1795"/>
      <c r="G68" s="1795"/>
      <c r="H68" s="1795"/>
      <c r="I68" s="1795"/>
      <c r="J68" s="1795"/>
      <c r="K68" s="1831"/>
    </row>
    <row r="69" spans="1:11" ht="28.5" customHeight="1">
      <c r="A69" s="476"/>
      <c r="C69" s="221"/>
      <c r="D69" s="221"/>
      <c r="E69" s="221"/>
      <c r="F69" s="221"/>
      <c r="G69" s="221"/>
      <c r="H69" s="221"/>
      <c r="I69" s="221"/>
      <c r="J69" s="221"/>
    </row>
    <row r="70" spans="1:11" ht="24" customHeight="1">
      <c r="A70" s="476"/>
      <c r="C70" s="1798" t="s">
        <v>400</v>
      </c>
      <c r="D70" s="1799"/>
      <c r="E70" s="1799"/>
      <c r="F70" s="1799"/>
      <c r="G70" s="1799"/>
      <c r="H70" s="1799"/>
      <c r="I70" s="1799"/>
      <c r="J70" s="1799"/>
      <c r="K70" s="1800"/>
    </row>
    <row r="71" spans="1:11" ht="108.75" customHeight="1">
      <c r="A71" s="476"/>
      <c r="C71" s="1801" t="s">
        <v>401</v>
      </c>
      <c r="D71" s="1802"/>
      <c r="E71" s="1802"/>
      <c r="F71" s="1802"/>
      <c r="G71" s="1802"/>
      <c r="H71" s="1802"/>
      <c r="I71" s="1802"/>
      <c r="J71" s="1802"/>
      <c r="K71" s="1337"/>
    </row>
    <row r="72" spans="1:11" ht="22.5" customHeight="1">
      <c r="A72" s="476"/>
      <c r="C72" s="453"/>
      <c r="D72" s="626"/>
      <c r="E72" s="626"/>
      <c r="F72" s="626"/>
      <c r="G72" s="626"/>
      <c r="H72" s="626"/>
      <c r="I72" s="626"/>
      <c r="J72" s="626"/>
      <c r="K72" s="1337"/>
    </row>
    <row r="73" spans="1:11" ht="29.25" customHeight="1">
      <c r="A73" s="476"/>
      <c r="C73" s="1784" t="s">
        <v>402</v>
      </c>
      <c r="D73" s="1785"/>
      <c r="E73" s="1785"/>
      <c r="F73" s="1785"/>
      <c r="G73" s="1785"/>
      <c r="H73" s="1785"/>
      <c r="I73" s="1785"/>
      <c r="J73" s="1785"/>
      <c r="K73" s="1786"/>
    </row>
    <row r="74" spans="1:11" s="382" customFormat="1" ht="38.25" customHeight="1">
      <c r="A74" s="476"/>
      <c r="C74" s="383" t="s">
        <v>348</v>
      </c>
      <c r="D74" s="1787" t="s">
        <v>349</v>
      </c>
      <c r="E74" s="1787"/>
      <c r="F74" s="1787"/>
      <c r="G74" s="1787"/>
      <c r="H74" s="1787"/>
      <c r="I74" s="1787"/>
      <c r="J74" s="1788"/>
      <c r="K74" s="1791"/>
    </row>
    <row r="75" spans="1:11" ht="56.25" customHeight="1">
      <c r="A75" s="476"/>
      <c r="B75" s="226"/>
      <c r="C75" s="879" t="s">
        <v>403</v>
      </c>
      <c r="D75" s="1789" t="s">
        <v>404</v>
      </c>
      <c r="E75" s="1789"/>
      <c r="F75" s="1789"/>
      <c r="G75" s="1789"/>
      <c r="H75" s="1789"/>
      <c r="I75" s="1789"/>
      <c r="J75" s="1790"/>
      <c r="K75" s="1792"/>
    </row>
    <row r="76" spans="1:11" ht="45" customHeight="1">
      <c r="A76" s="476"/>
      <c r="B76" s="226"/>
      <c r="C76" s="880" t="s">
        <v>405</v>
      </c>
      <c r="D76" s="1796" t="s">
        <v>406</v>
      </c>
      <c r="E76" s="1796"/>
      <c r="F76" s="1796"/>
      <c r="G76" s="1796"/>
      <c r="H76" s="1796"/>
      <c r="I76" s="1796"/>
      <c r="J76" s="1797"/>
      <c r="K76" s="1792"/>
    </row>
    <row r="77" spans="1:11" ht="51.75" customHeight="1">
      <c r="A77" s="476"/>
      <c r="B77" s="226"/>
      <c r="C77" s="880" t="s">
        <v>407</v>
      </c>
      <c r="D77" s="1796" t="s">
        <v>408</v>
      </c>
      <c r="E77" s="1796"/>
      <c r="F77" s="1796"/>
      <c r="G77" s="1796"/>
      <c r="H77" s="1796"/>
      <c r="I77" s="1796"/>
      <c r="J77" s="1797"/>
      <c r="K77" s="1792"/>
    </row>
    <row r="78" spans="1:11" ht="79.5" customHeight="1">
      <c r="A78" s="476"/>
      <c r="B78" s="226"/>
      <c r="C78" s="880" t="s">
        <v>409</v>
      </c>
      <c r="D78" s="1796" t="s">
        <v>410</v>
      </c>
      <c r="E78" s="1796"/>
      <c r="F78" s="1796"/>
      <c r="G78" s="1796"/>
      <c r="H78" s="1796"/>
      <c r="I78" s="1796"/>
      <c r="J78" s="1797"/>
      <c r="K78" s="1792"/>
    </row>
    <row r="79" spans="1:11" ht="54" customHeight="1">
      <c r="A79" s="476"/>
      <c r="B79" s="226"/>
      <c r="C79" s="880" t="s">
        <v>411</v>
      </c>
      <c r="D79" s="1779" t="s">
        <v>412</v>
      </c>
      <c r="E79" s="1779"/>
      <c r="F79" s="1779"/>
      <c r="G79" s="1779"/>
      <c r="H79" s="1779"/>
      <c r="I79" s="1779"/>
      <c r="J79" s="1780"/>
      <c r="K79" s="1792"/>
    </row>
    <row r="80" spans="1:11" ht="42" customHeight="1">
      <c r="A80" s="476"/>
      <c r="B80" s="226"/>
      <c r="C80" s="880" t="s">
        <v>413</v>
      </c>
      <c r="D80" s="1796" t="s">
        <v>414</v>
      </c>
      <c r="E80" s="1796"/>
      <c r="F80" s="1796"/>
      <c r="G80" s="1796"/>
      <c r="H80" s="1796"/>
      <c r="I80" s="1796"/>
      <c r="J80" s="1797"/>
      <c r="K80" s="1793"/>
    </row>
    <row r="81" spans="1:29">
      <c r="A81" s="476"/>
      <c r="C81" s="384" t="s">
        <v>50</v>
      </c>
      <c r="D81" s="376" t="s">
        <v>50</v>
      </c>
      <c r="E81" s="376" t="s">
        <v>50</v>
      </c>
      <c r="F81" s="376" t="s">
        <v>50</v>
      </c>
      <c r="G81" s="376" t="s">
        <v>50</v>
      </c>
      <c r="H81" s="376" t="s">
        <v>50</v>
      </c>
      <c r="I81" s="376" t="s">
        <v>50</v>
      </c>
      <c r="J81" s="376" t="s">
        <v>50</v>
      </c>
      <c r="K81" s="376" t="s">
        <v>50</v>
      </c>
    </row>
    <row r="82" spans="1:29" hidden="1">
      <c r="A82" s="476"/>
      <c r="B82" s="1274" t="s">
        <v>50</v>
      </c>
      <c r="C82" s="289" t="s">
        <v>50</v>
      </c>
      <c r="D82" s="289" t="s">
        <v>50</v>
      </c>
      <c r="E82" s="289" t="s">
        <v>50</v>
      </c>
      <c r="F82" s="289" t="s">
        <v>50</v>
      </c>
      <c r="G82" s="289" t="s">
        <v>50</v>
      </c>
      <c r="H82" s="289" t="s">
        <v>50</v>
      </c>
      <c r="I82" s="289" t="s">
        <v>50</v>
      </c>
      <c r="J82" s="289" t="s">
        <v>50</v>
      </c>
      <c r="K82" s="289" t="s">
        <v>50</v>
      </c>
      <c r="L82" s="289" t="s">
        <v>50</v>
      </c>
      <c r="M82" s="289" t="s">
        <v>50</v>
      </c>
      <c r="N82" s="289" t="s">
        <v>50</v>
      </c>
      <c r="O82" s="289" t="s">
        <v>50</v>
      </c>
      <c r="P82" s="289" t="s">
        <v>50</v>
      </c>
      <c r="Q82" s="289" t="s">
        <v>50</v>
      </c>
      <c r="R82" s="289" t="s">
        <v>50</v>
      </c>
      <c r="S82" s="289" t="s">
        <v>50</v>
      </c>
      <c r="T82" s="289" t="s">
        <v>50</v>
      </c>
      <c r="U82" s="289" t="s">
        <v>50</v>
      </c>
      <c r="V82" s="289" t="s">
        <v>50</v>
      </c>
      <c r="W82" s="289" t="s">
        <v>50</v>
      </c>
      <c r="X82" s="288" t="s">
        <v>50</v>
      </c>
      <c r="Y82" s="228"/>
      <c r="Z82" s="228"/>
      <c r="AA82" s="228"/>
      <c r="AB82" s="228"/>
      <c r="AC82" s="228"/>
    </row>
    <row r="83" spans="1:29" hidden="1">
      <c r="A83" s="476"/>
      <c r="B83" s="1274" t="s">
        <v>50</v>
      </c>
      <c r="C83" s="289" t="s">
        <v>50</v>
      </c>
      <c r="D83" s="289" t="s">
        <v>50</v>
      </c>
      <c r="E83" s="289" t="s">
        <v>50</v>
      </c>
      <c r="F83" s="289" t="s">
        <v>50</v>
      </c>
      <c r="G83" s="289" t="s">
        <v>50</v>
      </c>
      <c r="H83" s="289" t="s">
        <v>50</v>
      </c>
      <c r="I83" s="289" t="s">
        <v>50</v>
      </c>
      <c r="J83" s="289" t="s">
        <v>50</v>
      </c>
      <c r="K83" s="289" t="s">
        <v>50</v>
      </c>
      <c r="L83" s="289" t="s">
        <v>50</v>
      </c>
      <c r="M83" s="289" t="s">
        <v>50</v>
      </c>
      <c r="N83" s="289" t="s">
        <v>50</v>
      </c>
      <c r="O83" s="289" t="s">
        <v>50</v>
      </c>
      <c r="P83" s="289" t="s">
        <v>50</v>
      </c>
      <c r="Q83" s="289" t="s">
        <v>50</v>
      </c>
      <c r="R83" s="289" t="s">
        <v>50</v>
      </c>
      <c r="S83" s="289" t="s">
        <v>50</v>
      </c>
      <c r="T83" s="289" t="s">
        <v>50</v>
      </c>
      <c r="U83" s="289" t="s">
        <v>50</v>
      </c>
      <c r="V83" s="289" t="s">
        <v>50</v>
      </c>
      <c r="W83" s="289" t="s">
        <v>50</v>
      </c>
      <c r="X83" s="288" t="s">
        <v>50</v>
      </c>
      <c r="Y83" s="228"/>
      <c r="Z83" s="228"/>
      <c r="AA83" s="228"/>
      <c r="AB83" s="228"/>
      <c r="AC83" s="228"/>
    </row>
    <row r="84" spans="1:29" hidden="1">
      <c r="A84" s="476"/>
      <c r="B84" s="1274" t="s">
        <v>50</v>
      </c>
      <c r="C84" s="289" t="s">
        <v>50</v>
      </c>
      <c r="D84" s="289" t="s">
        <v>50</v>
      </c>
      <c r="E84" s="289" t="s">
        <v>50</v>
      </c>
      <c r="F84" s="289" t="s">
        <v>50</v>
      </c>
      <c r="G84" s="289" t="s">
        <v>50</v>
      </c>
      <c r="H84" s="289" t="s">
        <v>50</v>
      </c>
      <c r="I84" s="289" t="s">
        <v>50</v>
      </c>
      <c r="J84" s="289" t="s">
        <v>50</v>
      </c>
      <c r="K84" s="289" t="s">
        <v>50</v>
      </c>
      <c r="L84" s="289" t="s">
        <v>50</v>
      </c>
      <c r="M84" s="289" t="s">
        <v>50</v>
      </c>
      <c r="N84" s="289" t="s">
        <v>50</v>
      </c>
      <c r="O84" s="289" t="s">
        <v>50</v>
      </c>
      <c r="P84" s="289" t="s">
        <v>50</v>
      </c>
      <c r="Q84" s="289" t="s">
        <v>50</v>
      </c>
      <c r="R84" s="289" t="s">
        <v>50</v>
      </c>
      <c r="S84" s="289" t="s">
        <v>50</v>
      </c>
      <c r="T84" s="289" t="s">
        <v>50</v>
      </c>
      <c r="U84" s="289" t="s">
        <v>50</v>
      </c>
      <c r="V84" s="289" t="s">
        <v>50</v>
      </c>
      <c r="W84" s="289" t="s">
        <v>50</v>
      </c>
      <c r="X84" s="288" t="s">
        <v>50</v>
      </c>
      <c r="Y84" s="228"/>
      <c r="Z84" s="228"/>
      <c r="AA84" s="228"/>
      <c r="AB84" s="228"/>
      <c r="AC84" s="228"/>
    </row>
  </sheetData>
  <sheetProtection algorithmName="SHA-512" hashValue="Gu71cxBwjbxvEM62bXeFlRHHa22SN7+iILuSHfpaz/WdA7i+nnIOP6Ik7jUjhtHKt37gXRaV2u2O6gjPEgZEyA==" saltValue="JzdPbPlIAGU0BOq+p4wDBQ==" spinCount="100000" sheet="1" objects="1" scenarios="1" formatRows="0"/>
  <mergeCells count="51">
    <mergeCell ref="D68:J68"/>
    <mergeCell ref="K59:K68"/>
    <mergeCell ref="C40:K40"/>
    <mergeCell ref="C41:J41"/>
    <mergeCell ref="C37:K37"/>
    <mergeCell ref="D61:J61"/>
    <mergeCell ref="D62:J62"/>
    <mergeCell ref="C59:J59"/>
    <mergeCell ref="W59:X59"/>
    <mergeCell ref="C3:K3"/>
    <mergeCell ref="C4:K4"/>
    <mergeCell ref="C30:K30"/>
    <mergeCell ref="C31:J31"/>
    <mergeCell ref="C19:J19"/>
    <mergeCell ref="C55:K55"/>
    <mergeCell ref="C53:J53"/>
    <mergeCell ref="C20:J20"/>
    <mergeCell ref="C43:K43"/>
    <mergeCell ref="C58:K58"/>
    <mergeCell ref="C56:J56"/>
    <mergeCell ref="C35:J35"/>
    <mergeCell ref="C33:J33"/>
    <mergeCell ref="C17:G17"/>
    <mergeCell ref="H11:I11"/>
    <mergeCell ref="C73:K73"/>
    <mergeCell ref="D74:J74"/>
    <mergeCell ref="D75:J75"/>
    <mergeCell ref="K74:K80"/>
    <mergeCell ref="D63:J63"/>
    <mergeCell ref="D64:J64"/>
    <mergeCell ref="D65:J65"/>
    <mergeCell ref="D77:J77"/>
    <mergeCell ref="D78:J78"/>
    <mergeCell ref="D79:J79"/>
    <mergeCell ref="D80:J80"/>
    <mergeCell ref="D76:J76"/>
    <mergeCell ref="C70:K70"/>
    <mergeCell ref="C71:J71"/>
    <mergeCell ref="D66:J66"/>
    <mergeCell ref="D67:J67"/>
    <mergeCell ref="C34:K34"/>
    <mergeCell ref="C38:J38"/>
    <mergeCell ref="C13:G13"/>
    <mergeCell ref="D22:J22"/>
    <mergeCell ref="D23:J23"/>
    <mergeCell ref="D24:J24"/>
    <mergeCell ref="D25:J25"/>
    <mergeCell ref="D26:J26"/>
    <mergeCell ref="D27:J27"/>
    <mergeCell ref="D28:J28"/>
    <mergeCell ref="C32:J32"/>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85A6-81BA-4CFB-B477-20053CD76A2D}">
  <sheetPr codeName="Planilha6"/>
  <dimension ref="A1:AH53"/>
  <sheetViews>
    <sheetView showGridLines="0" topLeftCell="A4" zoomScale="60" zoomScaleNormal="60" workbookViewId="0"/>
  </sheetViews>
  <sheetFormatPr defaultColWidth="0" defaultRowHeight="14.5" zeroHeight="1"/>
  <cols>
    <col min="1" max="1" width="47.453125" style="225" customWidth="1"/>
    <col min="2" max="2" width="5.54296875" style="225" customWidth="1"/>
    <col min="3" max="3" width="64.54296875" style="225" customWidth="1"/>
    <col min="4" max="4" width="17.453125" style="225" customWidth="1"/>
    <col min="5" max="5" width="16.54296875" style="225" customWidth="1"/>
    <col min="6" max="6" width="18.453125" style="225" customWidth="1"/>
    <col min="7" max="7" width="17.453125" style="225" customWidth="1"/>
    <col min="8" max="8" width="16.54296875" style="225" customWidth="1"/>
    <col min="9" max="9" width="17.54296875" style="225" customWidth="1"/>
    <col min="10" max="10" width="13.81640625" style="225" customWidth="1"/>
    <col min="11" max="11" width="19.54296875" style="225" customWidth="1"/>
    <col min="12" max="12" width="17.54296875" style="225" customWidth="1"/>
    <col min="13" max="13" width="18.1796875" style="225" customWidth="1"/>
    <col min="14" max="14" width="17.54296875" style="225" customWidth="1"/>
    <col min="15" max="19" width="26.453125" style="225" customWidth="1"/>
    <col min="20" max="22" width="31.54296875" style="225" hidden="1" customWidth="1"/>
    <col min="23" max="31" width="18.1796875" style="225" hidden="1" customWidth="1"/>
    <col min="32" max="16384" width="0" style="225" hidden="1"/>
  </cols>
  <sheetData>
    <row r="1" spans="1:34" ht="16">
      <c r="A1" s="475"/>
      <c r="B1" s="334"/>
      <c r="C1" s="218"/>
      <c r="D1" s="218"/>
      <c r="E1" s="218"/>
      <c r="F1" s="218"/>
      <c r="G1" s="218"/>
      <c r="H1" s="218"/>
      <c r="I1" s="218"/>
      <c r="J1" s="218"/>
      <c r="K1" s="218"/>
      <c r="L1" s="218"/>
      <c r="M1" s="218"/>
      <c r="N1" s="218"/>
      <c r="O1" s="218"/>
      <c r="P1" s="218"/>
      <c r="Q1" s="218"/>
      <c r="R1" s="218"/>
      <c r="S1" s="218"/>
      <c r="AE1" s="222"/>
      <c r="AF1" s="223"/>
      <c r="AG1" s="223"/>
    </row>
    <row r="2" spans="1:34" ht="16.5" customHeight="1">
      <c r="A2" s="475"/>
      <c r="B2" s="334"/>
      <c r="C2" s="385"/>
      <c r="D2" s="386"/>
      <c r="E2" s="386"/>
      <c r="F2" s="386"/>
      <c r="G2" s="386"/>
      <c r="H2" s="386"/>
      <c r="I2" s="386"/>
      <c r="J2" s="386"/>
      <c r="K2" s="386"/>
      <c r="L2" s="386"/>
      <c r="M2" s="386"/>
      <c r="N2" s="386"/>
      <c r="O2" s="386"/>
      <c r="P2" s="386"/>
      <c r="Q2" s="386"/>
      <c r="X2" s="219"/>
      <c r="Y2" s="218"/>
      <c r="Z2" s="218"/>
      <c r="AA2" s="219"/>
      <c r="AB2" s="329"/>
      <c r="AC2" s="387"/>
      <c r="AD2" s="292"/>
      <c r="AE2" s="329"/>
      <c r="AF2" s="292"/>
      <c r="AG2" s="387"/>
      <c r="AH2" s="224"/>
    </row>
    <row r="3" spans="1:34" ht="29.25" customHeight="1">
      <c r="A3" s="475"/>
      <c r="B3" s="334"/>
      <c r="C3" s="1847" t="s">
        <v>415</v>
      </c>
      <c r="D3" s="1847"/>
      <c r="E3" s="1847"/>
      <c r="F3" s="1847"/>
      <c r="G3" s="1847"/>
      <c r="H3" s="1847"/>
      <c r="I3" s="1847"/>
      <c r="J3" s="1847"/>
      <c r="K3" s="1847"/>
      <c r="L3" s="287" t="s">
        <v>50</v>
      </c>
      <c r="M3" s="287" t="s">
        <v>50</v>
      </c>
      <c r="N3" s="287" t="s">
        <v>50</v>
      </c>
      <c r="O3" s="287" t="s">
        <v>50</v>
      </c>
      <c r="P3" s="287" t="s">
        <v>50</v>
      </c>
      <c r="Q3" s="287" t="s">
        <v>50</v>
      </c>
      <c r="X3" s="219"/>
      <c r="Y3" s="218"/>
      <c r="Z3" s="218"/>
      <c r="AA3" s="219"/>
      <c r="AB3" s="329"/>
      <c r="AC3" s="387"/>
      <c r="AD3" s="292"/>
      <c r="AE3" s="329"/>
      <c r="AF3" s="292"/>
      <c r="AG3" s="387"/>
      <c r="AH3" s="224"/>
    </row>
    <row r="4" spans="1:34" s="233" customFormat="1" ht="42.75" customHeight="1">
      <c r="A4" s="502"/>
      <c r="B4" s="304"/>
      <c r="C4" s="389" t="s">
        <v>416</v>
      </c>
      <c r="D4" s="1848" t="s">
        <v>349</v>
      </c>
      <c r="E4" s="1849"/>
      <c r="F4" s="1849"/>
      <c r="G4" s="1849"/>
      <c r="H4" s="1849"/>
      <c r="I4" s="1849"/>
      <c r="J4" s="1849"/>
      <c r="K4" s="287"/>
      <c r="L4" s="287"/>
      <c r="M4" s="287"/>
      <c r="N4" s="287"/>
      <c r="O4" s="287"/>
      <c r="P4" s="287"/>
      <c r="Q4" s="287"/>
      <c r="X4" s="332"/>
      <c r="Y4" s="307"/>
      <c r="Z4" s="307"/>
      <c r="AA4" s="332"/>
      <c r="AB4" s="329"/>
      <c r="AC4" s="387"/>
      <c r="AD4" s="292"/>
      <c r="AE4" s="329"/>
      <c r="AF4" s="292"/>
      <c r="AG4" s="387"/>
      <c r="AH4" s="308"/>
    </row>
    <row r="5" spans="1:34" s="233" customFormat="1" ht="140.25" customHeight="1">
      <c r="A5" s="518"/>
      <c r="B5" s="304"/>
      <c r="C5" s="654" t="s">
        <v>417</v>
      </c>
      <c r="D5" s="1836" t="s">
        <v>418</v>
      </c>
      <c r="E5" s="1836"/>
      <c r="F5" s="1836"/>
      <c r="G5" s="1836"/>
      <c r="H5" s="1836"/>
      <c r="I5" s="1836"/>
      <c r="J5" s="1836"/>
      <c r="K5" s="287"/>
      <c r="L5" s="287"/>
      <c r="M5" s="287"/>
      <c r="N5" s="287"/>
      <c r="O5" s="287"/>
      <c r="P5" s="287"/>
      <c r="Q5" s="287"/>
      <c r="R5" s="308"/>
      <c r="X5" s="332"/>
      <c r="Y5" s="307"/>
      <c r="Z5" s="307"/>
      <c r="AA5" s="332"/>
      <c r="AB5" s="329"/>
      <c r="AC5" s="387"/>
      <c r="AD5" s="292"/>
      <c r="AE5" s="329"/>
      <c r="AF5" s="292"/>
      <c r="AG5" s="387"/>
      <c r="AH5" s="308"/>
    </row>
    <row r="6" spans="1:34" s="233" customFormat="1" ht="69.75" customHeight="1">
      <c r="A6" s="502"/>
      <c r="B6" s="304"/>
      <c r="C6" s="655" t="s">
        <v>419</v>
      </c>
      <c r="D6" s="1845" t="s">
        <v>420</v>
      </c>
      <c r="E6" s="1845"/>
      <c r="F6" s="1845"/>
      <c r="G6" s="1845"/>
      <c r="H6" s="1845"/>
      <c r="I6" s="1845"/>
      <c r="J6" s="1845"/>
      <c r="K6" s="287"/>
      <c r="L6" s="287"/>
      <c r="M6" s="287"/>
      <c r="N6" s="287"/>
      <c r="O6" s="287"/>
      <c r="P6" s="287"/>
      <c r="Q6" s="287"/>
      <c r="R6" s="308"/>
      <c r="X6" s="332"/>
      <c r="Y6" s="307"/>
      <c r="Z6" s="307"/>
      <c r="AA6" s="332"/>
      <c r="AB6" s="329"/>
      <c r="AC6" s="387"/>
      <c r="AD6" s="292"/>
      <c r="AE6" s="329"/>
      <c r="AF6" s="292"/>
      <c r="AG6" s="387"/>
      <c r="AH6" s="308"/>
    </row>
    <row r="7" spans="1:34" s="233" customFormat="1" ht="57" customHeight="1">
      <c r="A7" s="502"/>
      <c r="B7" s="304"/>
      <c r="C7" s="654" t="s">
        <v>421</v>
      </c>
      <c r="D7" s="1846" t="s">
        <v>422</v>
      </c>
      <c r="E7" s="1846"/>
      <c r="F7" s="1846"/>
      <c r="G7" s="1846"/>
      <c r="H7" s="1846"/>
      <c r="I7" s="1846"/>
      <c r="J7" s="1846"/>
      <c r="K7" s="287"/>
      <c r="L7" s="287"/>
      <c r="M7" s="287"/>
      <c r="N7" s="287"/>
      <c r="O7" s="287"/>
      <c r="P7" s="287"/>
      <c r="Q7" s="287"/>
      <c r="R7" s="308"/>
      <c r="X7" s="332"/>
      <c r="Y7" s="307"/>
      <c r="Z7" s="307"/>
      <c r="AA7" s="332"/>
      <c r="AB7" s="329"/>
      <c r="AC7" s="387"/>
      <c r="AD7" s="292"/>
      <c r="AE7" s="329"/>
      <c r="AF7" s="292"/>
      <c r="AG7" s="387"/>
      <c r="AH7" s="308"/>
    </row>
    <row r="8" spans="1:34" s="233" customFormat="1" ht="36.75" customHeight="1">
      <c r="A8" s="502"/>
      <c r="B8" s="304"/>
      <c r="C8" s="655" t="s">
        <v>423</v>
      </c>
      <c r="D8" s="1845" t="s">
        <v>424</v>
      </c>
      <c r="E8" s="1845"/>
      <c r="F8" s="1845"/>
      <c r="G8" s="1845"/>
      <c r="H8" s="1845"/>
      <c r="I8" s="1845"/>
      <c r="J8" s="1845"/>
      <c r="K8" s="287"/>
      <c r="L8" s="287"/>
      <c r="M8" s="287"/>
      <c r="N8" s="287"/>
      <c r="O8" s="287"/>
      <c r="P8" s="287"/>
      <c r="Q8" s="287"/>
      <c r="R8" s="308"/>
      <c r="X8" s="332"/>
      <c r="Y8" s="307"/>
      <c r="Z8" s="307"/>
      <c r="AA8" s="332"/>
      <c r="AB8" s="329"/>
      <c r="AC8" s="387"/>
      <c r="AD8" s="292"/>
      <c r="AE8" s="329"/>
      <c r="AF8" s="292"/>
      <c r="AG8" s="387"/>
      <c r="AH8" s="308"/>
    </row>
    <row r="9" spans="1:34" ht="29.25" customHeight="1">
      <c r="A9" s="475"/>
      <c r="B9" s="334"/>
      <c r="C9" s="385"/>
      <c r="D9" s="386"/>
      <c r="E9" s="386"/>
      <c r="F9" s="386"/>
      <c r="G9" s="386"/>
      <c r="H9" s="386"/>
      <c r="I9" s="386"/>
      <c r="J9" s="386"/>
      <c r="K9" s="386"/>
      <c r="L9" s="386"/>
      <c r="M9" s="386"/>
      <c r="N9" s="386"/>
      <c r="O9" s="386"/>
      <c r="P9" s="386"/>
      <c r="Q9" s="386"/>
      <c r="X9" s="219"/>
      <c r="Y9" s="218"/>
      <c r="Z9" s="218"/>
      <c r="AA9" s="219"/>
      <c r="AB9" s="329"/>
      <c r="AC9" s="387"/>
      <c r="AD9" s="292"/>
      <c r="AE9" s="329"/>
      <c r="AF9" s="292"/>
      <c r="AG9" s="387"/>
      <c r="AH9" s="224"/>
    </row>
    <row r="10" spans="1:34" ht="29.25" customHeight="1">
      <c r="A10" s="475"/>
      <c r="B10" s="334"/>
      <c r="C10" s="1847" t="s">
        <v>425</v>
      </c>
      <c r="D10" s="1847"/>
      <c r="E10" s="1847"/>
      <c r="F10" s="1847"/>
      <c r="G10" s="1847"/>
      <c r="H10" s="1847"/>
      <c r="I10" s="1847"/>
      <c r="J10" s="1847"/>
      <c r="K10" s="1847"/>
      <c r="L10" s="1847"/>
      <c r="M10" s="1847"/>
      <c r="N10" s="1847"/>
      <c r="O10" s="1847"/>
      <c r="P10" s="1847"/>
      <c r="Q10" s="1857"/>
      <c r="X10" s="219"/>
      <c r="Y10" s="218"/>
      <c r="Z10" s="218"/>
      <c r="AA10" s="219"/>
      <c r="AB10" s="329"/>
      <c r="AC10" s="387"/>
      <c r="AD10" s="292"/>
      <c r="AE10" s="329"/>
      <c r="AF10" s="292"/>
      <c r="AG10" s="387"/>
      <c r="AH10" s="224"/>
    </row>
    <row r="11" spans="1:34" ht="29.25" customHeight="1">
      <c r="A11" s="475"/>
      <c r="B11" s="334"/>
      <c r="C11" s="503" t="s">
        <v>50</v>
      </c>
      <c r="D11" s="1858">
        <v>2021</v>
      </c>
      <c r="E11" s="1858"/>
      <c r="F11" s="1858"/>
      <c r="G11" s="1858">
        <v>2022</v>
      </c>
      <c r="H11" s="1858"/>
      <c r="I11" s="1858"/>
      <c r="J11" s="1858"/>
      <c r="K11" s="1858">
        <v>2023</v>
      </c>
      <c r="L11" s="1858"/>
      <c r="M11" s="1858"/>
      <c r="N11" s="1858">
        <v>2024</v>
      </c>
      <c r="O11" s="1858"/>
      <c r="P11" s="1858"/>
      <c r="Q11" s="1858"/>
      <c r="R11" s="224"/>
      <c r="X11" s="219"/>
      <c r="Y11" s="218"/>
      <c r="Z11" s="218"/>
      <c r="AA11" s="219"/>
      <c r="AB11" s="329"/>
      <c r="AC11" s="387"/>
      <c r="AD11" s="292"/>
      <c r="AE11" s="329"/>
      <c r="AF11" s="292"/>
      <c r="AG11" s="387"/>
      <c r="AH11" s="224"/>
    </row>
    <row r="12" spans="1:34" ht="29.25" customHeight="1">
      <c r="A12" s="475"/>
      <c r="B12" s="334"/>
      <c r="C12" s="200" t="s">
        <v>50</v>
      </c>
      <c r="D12" s="200" t="s">
        <v>311</v>
      </c>
      <c r="E12" s="200" t="s">
        <v>312</v>
      </c>
      <c r="F12" s="852" t="s">
        <v>53</v>
      </c>
      <c r="G12" s="200" t="s">
        <v>311</v>
      </c>
      <c r="H12" s="200" t="s">
        <v>312</v>
      </c>
      <c r="I12" s="200" t="s">
        <v>313</v>
      </c>
      <c r="J12" s="852" t="s">
        <v>53</v>
      </c>
      <c r="K12" s="200" t="s">
        <v>311</v>
      </c>
      <c r="L12" s="200" t="s">
        <v>313</v>
      </c>
      <c r="M12" s="852" t="s">
        <v>53</v>
      </c>
      <c r="N12" s="200" t="s">
        <v>311</v>
      </c>
      <c r="O12" s="200" t="s">
        <v>313</v>
      </c>
      <c r="P12" s="200" t="s">
        <v>312</v>
      </c>
      <c r="Q12" s="852" t="s">
        <v>53</v>
      </c>
      <c r="R12" s="224"/>
      <c r="X12" s="219"/>
      <c r="Y12" s="218"/>
      <c r="Z12" s="218"/>
      <c r="AA12" s="219"/>
      <c r="AB12" s="329"/>
      <c r="AC12" s="387"/>
      <c r="AD12" s="292"/>
      <c r="AE12" s="329"/>
      <c r="AF12" s="292"/>
      <c r="AG12" s="387"/>
      <c r="AH12" s="224"/>
    </row>
    <row r="13" spans="1:34" ht="37.5" customHeight="1">
      <c r="A13" s="475"/>
      <c r="B13" s="334"/>
      <c r="C13" s="673" t="s">
        <v>337</v>
      </c>
      <c r="D13" s="201">
        <v>11</v>
      </c>
      <c r="E13" s="201">
        <v>2</v>
      </c>
      <c r="F13" s="390">
        <v>13</v>
      </c>
      <c r="G13" s="201">
        <v>11</v>
      </c>
      <c r="H13" s="201">
        <v>1</v>
      </c>
      <c r="I13" s="201">
        <v>17</v>
      </c>
      <c r="J13" s="390">
        <v>29</v>
      </c>
      <c r="K13" s="201">
        <v>11</v>
      </c>
      <c r="L13" s="201">
        <v>16</v>
      </c>
      <c r="M13" s="390">
        <v>27</v>
      </c>
      <c r="N13" s="391">
        <v>9</v>
      </c>
      <c r="O13" s="391">
        <v>15</v>
      </c>
      <c r="P13" s="201">
        <v>1</v>
      </c>
      <c r="Q13" s="392">
        <v>28</v>
      </c>
      <c r="R13" s="1827"/>
      <c r="S13" s="1828"/>
      <c r="X13" s="219"/>
      <c r="Y13" s="218"/>
      <c r="Z13" s="218"/>
      <c r="AA13" s="219"/>
      <c r="AB13" s="329"/>
      <c r="AC13" s="387"/>
      <c r="AD13" s="292"/>
      <c r="AE13" s="329"/>
      <c r="AF13" s="292"/>
      <c r="AG13" s="387"/>
      <c r="AH13" s="224"/>
    </row>
    <row r="14" spans="1:34" ht="48.75" customHeight="1">
      <c r="A14" s="475"/>
      <c r="B14" s="334"/>
      <c r="C14" s="708" t="s">
        <v>426</v>
      </c>
      <c r="D14" s="1881">
        <v>7</v>
      </c>
      <c r="E14" s="1881"/>
      <c r="F14" s="1881"/>
      <c r="G14" s="658">
        <v>7</v>
      </c>
      <c r="H14" s="658">
        <v>0</v>
      </c>
      <c r="I14" s="658">
        <v>0</v>
      </c>
      <c r="J14" s="203">
        <v>7</v>
      </c>
      <c r="K14" s="658">
        <v>9</v>
      </c>
      <c r="L14" s="658">
        <v>0</v>
      </c>
      <c r="M14" s="203">
        <v>9</v>
      </c>
      <c r="N14" s="393">
        <v>9</v>
      </c>
      <c r="O14" s="393">
        <v>0</v>
      </c>
      <c r="P14" s="658">
        <v>0</v>
      </c>
      <c r="Q14" s="203">
        <v>9</v>
      </c>
      <c r="R14" s="224"/>
      <c r="X14" s="219"/>
      <c r="Y14" s="218"/>
      <c r="Z14" s="218"/>
      <c r="AA14" s="219"/>
      <c r="AB14" s="329"/>
      <c r="AC14" s="387"/>
      <c r="AD14" s="292"/>
      <c r="AE14" s="329"/>
      <c r="AF14" s="292"/>
      <c r="AG14" s="387"/>
      <c r="AH14" s="224"/>
    </row>
    <row r="15" spans="1:34" ht="48.75" customHeight="1">
      <c r="A15" s="475"/>
      <c r="B15" s="334"/>
      <c r="C15" s="394" t="s">
        <v>427</v>
      </c>
      <c r="D15" s="1882">
        <v>0.54</v>
      </c>
      <c r="E15" s="1882"/>
      <c r="F15" s="1882"/>
      <c r="G15" s="659">
        <v>0.64</v>
      </c>
      <c r="H15" s="659">
        <v>0</v>
      </c>
      <c r="I15" s="659">
        <v>0</v>
      </c>
      <c r="J15" s="571">
        <v>0.24</v>
      </c>
      <c r="K15" s="659">
        <v>0.82</v>
      </c>
      <c r="L15" s="659">
        <v>0</v>
      </c>
      <c r="M15" s="571">
        <v>0.33</v>
      </c>
      <c r="N15" s="572">
        <v>1</v>
      </c>
      <c r="O15" s="572">
        <v>0</v>
      </c>
      <c r="P15" s="659">
        <v>0</v>
      </c>
      <c r="Q15" s="573">
        <v>0.32</v>
      </c>
      <c r="R15" s="1827"/>
      <c r="S15" s="1828"/>
      <c r="X15" s="219"/>
      <c r="Y15" s="218"/>
      <c r="Z15" s="218"/>
      <c r="AA15" s="219"/>
      <c r="AB15" s="329"/>
      <c r="AC15" s="387"/>
      <c r="AD15" s="292"/>
      <c r="AE15" s="329"/>
      <c r="AF15" s="292"/>
      <c r="AG15" s="387"/>
      <c r="AH15" s="224"/>
    </row>
    <row r="16" spans="1:34" ht="47.25" customHeight="1">
      <c r="A16" s="475"/>
      <c r="B16" s="334"/>
      <c r="C16" s="1883" t="s">
        <v>428</v>
      </c>
      <c r="D16" s="1883"/>
      <c r="E16" s="1883"/>
      <c r="F16" s="1883"/>
      <c r="G16" s="1883"/>
      <c r="H16" s="1883"/>
      <c r="I16" s="1883"/>
      <c r="J16" s="1883"/>
      <c r="K16" s="1883"/>
      <c r="L16" s="1883"/>
      <c r="M16" s="1883"/>
      <c r="N16" s="1883"/>
      <c r="O16" s="1883"/>
      <c r="P16" s="1883"/>
      <c r="Q16" s="1883"/>
      <c r="X16" s="219"/>
      <c r="Y16" s="218"/>
      <c r="Z16" s="218"/>
      <c r="AA16" s="219"/>
      <c r="AB16" s="329"/>
      <c r="AC16" s="387"/>
      <c r="AD16" s="292"/>
      <c r="AE16" s="329"/>
      <c r="AF16" s="292"/>
      <c r="AG16" s="387"/>
      <c r="AH16" s="224"/>
    </row>
    <row r="17" spans="1:34" ht="23.25" customHeight="1">
      <c r="A17" s="475"/>
      <c r="B17" s="334"/>
      <c r="C17" s="395"/>
      <c r="D17" s="654"/>
      <c r="E17" s="654"/>
      <c r="F17" s="654"/>
      <c r="G17" s="654"/>
      <c r="H17" s="654"/>
      <c r="I17" s="654"/>
      <c r="J17" s="654"/>
      <c r="K17" s="654"/>
      <c r="L17" s="654"/>
      <c r="M17" s="654"/>
      <c r="N17" s="654"/>
      <c r="O17" s="654"/>
      <c r="P17" s="654"/>
      <c r="Q17" s="654"/>
      <c r="R17" s="224"/>
      <c r="X17" s="219"/>
      <c r="Y17" s="218"/>
      <c r="Z17" s="218"/>
      <c r="AA17" s="219"/>
      <c r="AB17" s="329"/>
      <c r="AC17" s="387"/>
      <c r="AD17" s="292"/>
      <c r="AE17" s="329"/>
      <c r="AF17" s="292"/>
      <c r="AG17" s="387"/>
      <c r="AH17" s="224"/>
    </row>
    <row r="18" spans="1:34" ht="15" customHeight="1">
      <c r="A18" s="475"/>
      <c r="B18" s="334"/>
      <c r="C18" s="905" t="s">
        <v>429</v>
      </c>
      <c r="D18" s="640"/>
      <c r="E18" s="640"/>
      <c r="F18" s="640"/>
      <c r="G18" s="640"/>
      <c r="H18" s="640"/>
      <c r="I18" s="640"/>
      <c r="J18" s="640"/>
      <c r="K18" s="221"/>
      <c r="L18" s="246"/>
      <c r="M18" s="246"/>
      <c r="N18" s="246"/>
      <c r="O18" s="246"/>
      <c r="P18" s="246"/>
      <c r="Q18" s="246"/>
      <c r="R18" s="228"/>
      <c r="S18" s="228"/>
      <c r="T18" s="228"/>
      <c r="U18" s="228"/>
      <c r="V18" s="228"/>
      <c r="W18" s="228"/>
      <c r="X18" s="219"/>
      <c r="Y18" s="218"/>
      <c r="Z18" s="218"/>
      <c r="AA18" s="219"/>
      <c r="AB18" s="396"/>
      <c r="AC18" s="397"/>
      <c r="AD18" s="397"/>
      <c r="AE18" s="397"/>
      <c r="AF18" s="218"/>
      <c r="AG18" s="218"/>
      <c r="AH18" s="224"/>
    </row>
    <row r="19" spans="1:34" s="234" customFormat="1" ht="63" customHeight="1">
      <c r="A19" s="504"/>
      <c r="B19" s="1279"/>
      <c r="C19" s="1876" t="s">
        <v>430</v>
      </c>
      <c r="D19" s="1877"/>
      <c r="E19" s="1877"/>
      <c r="F19" s="1877"/>
      <c r="G19" s="1877"/>
      <c r="H19" s="1877"/>
      <c r="I19" s="1877"/>
      <c r="J19" s="1877"/>
      <c r="K19" s="1877"/>
      <c r="L19" s="1877"/>
      <c r="M19" s="1877"/>
      <c r="N19" s="1878"/>
      <c r="O19" s="228"/>
      <c r="P19" s="228"/>
      <c r="Q19" s="228"/>
      <c r="R19" s="228"/>
      <c r="S19" s="228"/>
      <c r="T19" s="228"/>
      <c r="U19" s="228"/>
      <c r="V19" s="228"/>
      <c r="W19" s="228"/>
      <c r="X19" s="332"/>
      <c r="Y19" s="307"/>
      <c r="Z19" s="307"/>
      <c r="AA19" s="332"/>
      <c r="AB19" s="329"/>
      <c r="AC19" s="292"/>
      <c r="AD19" s="292"/>
      <c r="AE19" s="387"/>
      <c r="AF19" s="398"/>
      <c r="AG19" s="398"/>
      <c r="AH19" s="281"/>
    </row>
    <row r="20" spans="1:34" s="233" customFormat="1" ht="56.25" customHeight="1">
      <c r="A20" s="502"/>
      <c r="B20" s="304"/>
      <c r="C20" s="478" t="s">
        <v>64</v>
      </c>
      <c r="D20" s="1840" t="s">
        <v>431</v>
      </c>
      <c r="E20" s="1840"/>
      <c r="F20" s="1840" t="s">
        <v>432</v>
      </c>
      <c r="G20" s="1840"/>
      <c r="H20" s="1840" t="s">
        <v>433</v>
      </c>
      <c r="I20" s="1840"/>
      <c r="J20" s="237"/>
      <c r="K20" s="228"/>
      <c r="L20" s="228"/>
      <c r="M20" s="228"/>
      <c r="N20" s="228"/>
      <c r="O20" s="228"/>
      <c r="P20" s="228"/>
      <c r="Q20" s="228"/>
      <c r="R20" s="228"/>
      <c r="S20" s="228"/>
      <c r="T20" s="228"/>
      <c r="U20" s="228"/>
      <c r="V20" s="228"/>
      <c r="W20" s="228"/>
      <c r="X20" s="332"/>
      <c r="Y20" s="307"/>
      <c r="Z20" s="307"/>
      <c r="AA20" s="332"/>
      <c r="AB20" s="399"/>
      <c r="AC20" s="292"/>
      <c r="AD20" s="292"/>
      <c r="AE20" s="387"/>
      <c r="AF20" s="307"/>
      <c r="AG20" s="307"/>
      <c r="AH20" s="308"/>
    </row>
    <row r="21" spans="1:34" s="233" customFormat="1" ht="78" customHeight="1">
      <c r="A21" s="502"/>
      <c r="B21" s="304"/>
      <c r="C21" s="279" t="s">
        <v>434</v>
      </c>
      <c r="D21" s="1891">
        <v>1</v>
      </c>
      <c r="E21" s="1842"/>
      <c r="F21" s="1841">
        <v>0.16</v>
      </c>
      <c r="G21" s="1842"/>
      <c r="H21" s="1841">
        <v>1</v>
      </c>
      <c r="I21" s="1842"/>
      <c r="J21" s="228"/>
      <c r="K21" s="228"/>
      <c r="L21" s="228"/>
      <c r="M21" s="228"/>
      <c r="N21" s="228"/>
      <c r="O21" s="228"/>
      <c r="R21" s="228"/>
      <c r="S21" s="228"/>
      <c r="T21" s="228"/>
      <c r="U21" s="228"/>
      <c r="V21" s="228"/>
      <c r="W21" s="228"/>
      <c r="X21" s="332"/>
      <c r="Y21" s="307"/>
      <c r="Z21" s="307"/>
      <c r="AA21" s="332"/>
      <c r="AB21" s="399"/>
      <c r="AC21" s="292"/>
      <c r="AD21" s="292"/>
      <c r="AE21" s="387"/>
      <c r="AF21" s="307"/>
      <c r="AG21" s="307"/>
      <c r="AH21" s="308"/>
    </row>
    <row r="22" spans="1:34" s="233" customFormat="1" ht="105.75" customHeight="1">
      <c r="A22" s="502"/>
      <c r="B22" s="304"/>
      <c r="C22" s="280" t="s">
        <v>435</v>
      </c>
      <c r="D22" s="1838">
        <v>1</v>
      </c>
      <c r="E22" s="1839"/>
      <c r="F22" s="1843" t="s">
        <v>436</v>
      </c>
      <c r="G22" s="1844"/>
      <c r="H22" s="1843" t="s">
        <v>130</v>
      </c>
      <c r="I22" s="1844"/>
      <c r="J22" s="228"/>
      <c r="K22" s="228"/>
      <c r="L22" s="228"/>
      <c r="M22" s="228"/>
      <c r="N22" s="228"/>
      <c r="O22" s="228"/>
      <c r="R22" s="228"/>
      <c r="S22" s="228"/>
      <c r="T22" s="228"/>
      <c r="U22" s="228"/>
      <c r="V22" s="228"/>
      <c r="W22" s="228"/>
      <c r="X22" s="332"/>
      <c r="Y22" s="307"/>
      <c r="Z22" s="307"/>
      <c r="AA22" s="332"/>
      <c r="AB22" s="399"/>
      <c r="AC22" s="292"/>
      <c r="AD22" s="292"/>
      <c r="AE22" s="387"/>
      <c r="AF22" s="307"/>
      <c r="AG22" s="307"/>
      <c r="AH22" s="308"/>
    </row>
    <row r="23" spans="1:34" s="233" customFormat="1" ht="51" customHeight="1">
      <c r="A23" s="502"/>
      <c r="B23" s="334"/>
      <c r="C23" s="1814" t="s">
        <v>437</v>
      </c>
      <c r="D23" s="1815"/>
      <c r="E23" s="1815"/>
      <c r="F23" s="1815"/>
      <c r="G23" s="1815"/>
      <c r="H23" s="1815"/>
      <c r="I23" s="1815"/>
      <c r="J23" s="1815"/>
      <c r="K23" s="867"/>
      <c r="L23" s="413"/>
      <c r="M23" s="400"/>
      <c r="N23" s="1859"/>
      <c r="O23" s="1860"/>
      <c r="P23" s="1861"/>
      <c r="R23" s="228"/>
      <c r="S23" s="228"/>
      <c r="T23" s="228"/>
      <c r="U23" s="228"/>
      <c r="V23" s="228"/>
      <c r="W23" s="228"/>
      <c r="X23" s="332"/>
      <c r="Y23" s="307"/>
      <c r="Z23" s="307"/>
      <c r="AA23" s="332"/>
      <c r="AB23" s="399"/>
      <c r="AC23" s="292"/>
      <c r="AD23" s="292"/>
      <c r="AE23" s="387"/>
      <c r="AF23" s="307"/>
      <c r="AG23" s="307"/>
      <c r="AH23" s="308"/>
    </row>
    <row r="24" spans="1:34" s="233" customFormat="1" ht="26.15" customHeight="1">
      <c r="A24" s="502"/>
      <c r="B24" s="334"/>
      <c r="C24" s="401"/>
      <c r="D24" s="402"/>
      <c r="E24" s="402"/>
      <c r="F24" s="402"/>
      <c r="G24" s="402"/>
      <c r="H24" s="402"/>
      <c r="I24" s="402"/>
      <c r="J24" s="402"/>
      <c r="K24" s="402"/>
      <c r="L24" s="402"/>
      <c r="M24"/>
      <c r="N24" s="401"/>
      <c r="O24" s="402"/>
      <c r="P24" s="402"/>
      <c r="Q24" s="403"/>
      <c r="R24" s="228"/>
      <c r="S24" s="228"/>
      <c r="T24" s="228"/>
      <c r="U24" s="228"/>
      <c r="V24" s="228"/>
      <c r="W24" s="228"/>
      <c r="X24" s="332"/>
      <c r="Y24" s="307"/>
      <c r="Z24" s="307"/>
      <c r="AA24" s="332"/>
      <c r="AB24" s="399"/>
      <c r="AC24" s="292"/>
      <c r="AD24" s="292"/>
      <c r="AE24" s="387"/>
      <c r="AF24" s="307"/>
      <c r="AG24" s="307"/>
      <c r="AH24" s="308"/>
    </row>
    <row r="25" spans="1:34" s="233" customFormat="1" ht="30" customHeight="1">
      <c r="A25" s="475"/>
      <c r="B25" s="334"/>
      <c r="C25" s="1655" t="s">
        <v>438</v>
      </c>
      <c r="D25" s="1657"/>
      <c r="E25" s="627"/>
      <c r="F25" s="627"/>
      <c r="G25" s="627"/>
      <c r="H25" s="627"/>
      <c r="I25" s="627"/>
      <c r="J25" s="627"/>
      <c r="K25" s="223"/>
      <c r="L25" s="227"/>
      <c r="M25" s="227"/>
      <c r="N25" s="227"/>
      <c r="O25" s="227"/>
      <c r="P25" s="227"/>
      <c r="Q25" s="227"/>
      <c r="R25" s="228"/>
      <c r="S25" s="228"/>
      <c r="T25" s="228"/>
      <c r="U25" s="228"/>
      <c r="V25" s="228"/>
      <c r="W25" s="228"/>
      <c r="X25" s="219"/>
      <c r="Y25" s="218"/>
      <c r="Z25" s="218"/>
      <c r="AA25" s="219"/>
      <c r="AB25" s="396"/>
      <c r="AC25" s="397"/>
      <c r="AD25" s="397"/>
      <c r="AE25" s="397"/>
      <c r="AF25" s="218"/>
      <c r="AG25" s="218"/>
      <c r="AH25" s="224"/>
    </row>
    <row r="26" spans="1:34" s="233" customFormat="1" ht="44.25" customHeight="1">
      <c r="A26" s="502"/>
      <c r="B26" s="334"/>
      <c r="C26" s="1885" t="s">
        <v>439</v>
      </c>
      <c r="D26" s="1885"/>
      <c r="E26" s="1885"/>
      <c r="F26" s="1885" t="s">
        <v>349</v>
      </c>
      <c r="G26" s="1885"/>
      <c r="H26" s="1885"/>
      <c r="I26" s="1885"/>
      <c r="J26" s="1885"/>
      <c r="K26" s="1829"/>
      <c r="L26" s="227"/>
      <c r="M26" s="227"/>
      <c r="N26" s="227"/>
      <c r="O26" s="227"/>
      <c r="P26" s="227"/>
      <c r="Q26" s="227"/>
      <c r="S26" s="228"/>
      <c r="T26" s="228"/>
      <c r="U26" s="228"/>
      <c r="V26" s="228"/>
      <c r="W26" s="228"/>
      <c r="X26" s="332"/>
      <c r="Y26" s="307"/>
      <c r="Z26" s="307"/>
      <c r="AA26" s="332"/>
      <c r="AB26" s="399"/>
      <c r="AC26" s="292"/>
      <c r="AD26" s="292"/>
      <c r="AE26" s="387"/>
      <c r="AF26" s="307"/>
      <c r="AG26" s="307"/>
      <c r="AH26" s="308"/>
    </row>
    <row r="27" spans="1:34" s="233" customFormat="1" ht="73.5" customHeight="1">
      <c r="A27" s="502"/>
      <c r="B27" s="334"/>
      <c r="C27" s="1886" t="s">
        <v>440</v>
      </c>
      <c r="D27" s="1886"/>
      <c r="E27" s="1887"/>
      <c r="F27" s="1862" t="s">
        <v>441</v>
      </c>
      <c r="G27" s="1836"/>
      <c r="H27" s="1836"/>
      <c r="I27" s="1836"/>
      <c r="J27" s="1836"/>
      <c r="K27" s="1879"/>
      <c r="L27" s="227"/>
      <c r="M27" s="227"/>
      <c r="N27" s="227"/>
      <c r="O27" s="227"/>
      <c r="P27" s="227"/>
      <c r="Q27" s="227"/>
      <c r="S27" s="228"/>
      <c r="T27" s="228"/>
      <c r="U27" s="228"/>
      <c r="V27" s="228"/>
      <c r="W27" s="228"/>
      <c r="X27" s="332"/>
      <c r="Y27" s="307"/>
      <c r="Z27" s="307"/>
      <c r="AA27" s="332"/>
      <c r="AB27" s="399"/>
      <c r="AC27" s="292"/>
      <c r="AD27" s="292"/>
      <c r="AE27" s="387"/>
      <c r="AF27" s="307"/>
      <c r="AG27" s="307"/>
      <c r="AH27" s="308"/>
    </row>
    <row r="28" spans="1:34" s="233" customFormat="1" ht="166.5" customHeight="1">
      <c r="A28" s="502"/>
      <c r="B28" s="334"/>
      <c r="C28" s="1888" t="s">
        <v>442</v>
      </c>
      <c r="D28" s="1888"/>
      <c r="E28" s="1889"/>
      <c r="F28" s="1863" t="s">
        <v>443</v>
      </c>
      <c r="G28" s="1845"/>
      <c r="H28" s="1845"/>
      <c r="I28" s="1845"/>
      <c r="J28" s="1845"/>
      <c r="K28" s="1879"/>
      <c r="L28" s="227"/>
      <c r="M28" s="227"/>
      <c r="N28" s="227"/>
      <c r="O28" s="227"/>
      <c r="P28" s="227"/>
      <c r="Q28" s="227"/>
      <c r="S28" s="228"/>
      <c r="T28" s="228"/>
      <c r="U28" s="228"/>
      <c r="V28" s="228"/>
      <c r="W28" s="228"/>
      <c r="X28" s="332"/>
      <c r="Y28" s="307"/>
      <c r="Z28" s="307"/>
      <c r="AA28" s="332"/>
      <c r="AB28" s="399"/>
      <c r="AC28" s="292"/>
      <c r="AD28" s="292"/>
      <c r="AE28" s="387"/>
      <c r="AF28" s="307"/>
      <c r="AG28" s="307"/>
      <c r="AH28" s="308"/>
    </row>
    <row r="29" spans="1:34" s="233" customFormat="1" ht="45.75" customHeight="1">
      <c r="A29" s="502"/>
      <c r="B29" s="334"/>
      <c r="C29" s="1845" t="s">
        <v>444</v>
      </c>
      <c r="D29" s="1845"/>
      <c r="E29" s="1890"/>
      <c r="F29" s="1863" t="s">
        <v>445</v>
      </c>
      <c r="G29" s="1845"/>
      <c r="H29" s="1845"/>
      <c r="I29" s="1845"/>
      <c r="J29" s="1845"/>
      <c r="K29" s="1879"/>
      <c r="L29" s="227"/>
      <c r="M29" s="227"/>
      <c r="N29" s="227"/>
      <c r="O29" s="227"/>
      <c r="P29" s="227"/>
      <c r="Q29" s="227"/>
      <c r="S29" s="228"/>
      <c r="T29" s="228"/>
      <c r="U29" s="228"/>
      <c r="V29" s="228"/>
      <c r="W29" s="228"/>
      <c r="X29" s="332"/>
      <c r="Y29" s="307"/>
      <c r="Z29" s="307"/>
      <c r="AA29" s="332"/>
      <c r="AB29" s="399"/>
      <c r="AC29" s="292"/>
      <c r="AD29" s="292"/>
      <c r="AE29" s="387"/>
      <c r="AF29" s="307"/>
      <c r="AG29" s="307"/>
      <c r="AH29" s="308"/>
    </row>
    <row r="30" spans="1:34" s="233" customFormat="1" ht="51.75" customHeight="1">
      <c r="A30" s="502"/>
      <c r="B30" s="334"/>
      <c r="C30" s="1836" t="s">
        <v>446</v>
      </c>
      <c r="D30" s="1836"/>
      <c r="E30" s="1837"/>
      <c r="F30" s="1884" t="s">
        <v>447</v>
      </c>
      <c r="G30" s="1846"/>
      <c r="H30" s="1846"/>
      <c r="I30" s="1846"/>
      <c r="J30" s="1846"/>
      <c r="K30" s="1880"/>
      <c r="L30" s="227"/>
      <c r="M30" s="227"/>
      <c r="N30" s="227"/>
      <c r="O30" s="227"/>
      <c r="P30" s="227"/>
      <c r="Q30" s="227"/>
      <c r="S30" s="228"/>
      <c r="T30" s="228"/>
      <c r="U30" s="228"/>
      <c r="V30" s="228"/>
      <c r="W30" s="228"/>
      <c r="X30" s="332"/>
      <c r="Y30" s="307"/>
      <c r="Z30" s="307"/>
      <c r="AA30" s="332"/>
      <c r="AB30" s="399"/>
      <c r="AC30" s="292"/>
      <c r="AD30" s="292"/>
      <c r="AE30" s="387"/>
      <c r="AF30" s="307"/>
      <c r="AG30" s="307"/>
      <c r="AH30" s="308"/>
    </row>
    <row r="31" spans="1:34" s="249" customFormat="1" ht="25.5" customHeight="1">
      <c r="A31" s="499"/>
      <c r="B31" s="1276"/>
      <c r="C31" s="404"/>
      <c r="D31" s="404"/>
      <c r="E31" s="404"/>
      <c r="F31" s="404"/>
      <c r="G31" s="404"/>
      <c r="H31" s="404"/>
      <c r="I31" s="404"/>
      <c r="J31" s="404"/>
      <c r="K31" s="404"/>
      <c r="L31" s="404"/>
      <c r="M31" s="404"/>
      <c r="N31" s="404"/>
      <c r="O31" s="404"/>
      <c r="P31" s="404"/>
      <c r="Q31" s="404"/>
      <c r="U31" s="228"/>
      <c r="V31" s="228"/>
      <c r="W31" s="228"/>
      <c r="X31" s="283"/>
      <c r="Y31" s="346"/>
      <c r="Z31" s="346"/>
      <c r="AA31" s="632"/>
      <c r="AB31" s="632"/>
      <c r="AC31" s="639"/>
      <c r="AD31" s="639"/>
      <c r="AE31" s="639"/>
      <c r="AF31" s="639"/>
      <c r="AG31" s="639"/>
      <c r="AH31" s="369"/>
    </row>
    <row r="32" spans="1:34" s="249" customFormat="1" ht="30.75" customHeight="1">
      <c r="A32" s="499"/>
      <c r="B32" s="1276"/>
      <c r="C32" s="1636" t="s">
        <v>448</v>
      </c>
      <c r="D32" s="1636"/>
      <c r="E32" s="1636"/>
      <c r="F32" s="1636"/>
      <c r="G32" s="1636"/>
      <c r="H32" s="1636"/>
      <c r="I32" s="1636"/>
      <c r="J32" s="1636"/>
      <c r="K32" s="1636"/>
      <c r="L32" s="228"/>
      <c r="M32" s="228"/>
      <c r="N32" s="228"/>
      <c r="O32" s="228"/>
      <c r="P32" s="228"/>
      <c r="Q32" s="228"/>
      <c r="R32" s="228"/>
      <c r="S32" s="228"/>
      <c r="T32" s="228"/>
      <c r="U32" s="228"/>
      <c r="V32" s="228"/>
      <c r="W32" s="228"/>
      <c r="X32" s="283"/>
      <c r="Y32" s="346"/>
      <c r="Z32" s="346"/>
      <c r="AA32" s="632"/>
      <c r="AB32" s="632"/>
      <c r="AC32" s="639"/>
      <c r="AD32" s="639"/>
      <c r="AE32" s="639"/>
      <c r="AF32" s="639"/>
      <c r="AG32" s="639"/>
      <c r="AH32" s="369"/>
    </row>
    <row r="33" spans="1:34" ht="35.25" customHeight="1">
      <c r="A33" s="475"/>
      <c r="B33" s="334"/>
      <c r="C33" s="1868" t="s">
        <v>449</v>
      </c>
      <c r="D33" s="1869"/>
      <c r="E33" s="1869"/>
      <c r="F33" s="1869"/>
      <c r="G33" s="1870"/>
      <c r="H33" s="237"/>
      <c r="I33" s="228"/>
      <c r="J33" s="228"/>
      <c r="K33" s="228"/>
      <c r="L33" s="228"/>
      <c r="M33" s="228"/>
      <c r="N33" s="228"/>
      <c r="O33" s="228"/>
      <c r="P33" s="228"/>
      <c r="Q33" s="228"/>
      <c r="R33" s="228"/>
      <c r="S33" s="228"/>
      <c r="T33" s="228"/>
      <c r="U33" s="228"/>
      <c r="V33" s="228"/>
      <c r="W33" s="228"/>
      <c r="X33" s="352"/>
      <c r="Y33" s="232"/>
      <c r="Z33" s="232"/>
      <c r="AA33" s="219"/>
      <c r="AB33" s="219"/>
      <c r="AC33" s="218"/>
      <c r="AD33" s="218"/>
      <c r="AE33" s="218"/>
      <c r="AF33" s="218"/>
      <c r="AG33" s="218"/>
      <c r="AH33" s="224"/>
    </row>
    <row r="34" spans="1:34" ht="35.25" customHeight="1">
      <c r="A34" s="475"/>
      <c r="B34" s="334"/>
      <c r="C34" s="484" t="s">
        <v>50</v>
      </c>
      <c r="D34" s="758">
        <v>2021</v>
      </c>
      <c r="E34" s="758">
        <v>2022</v>
      </c>
      <c r="F34" s="758">
        <v>2023</v>
      </c>
      <c r="G34" s="758">
        <v>2024</v>
      </c>
      <c r="H34" s="241"/>
      <c r="I34" s="243"/>
      <c r="J34" s="243"/>
      <c r="K34" s="243"/>
      <c r="L34" s="228"/>
      <c r="M34" s="228"/>
      <c r="N34" s="228"/>
      <c r="O34" s="228"/>
      <c r="P34" s="228"/>
      <c r="Q34" s="228"/>
      <c r="R34" s="228"/>
      <c r="S34" s="228"/>
      <c r="T34" s="228"/>
      <c r="U34" s="228"/>
      <c r="V34" s="228"/>
      <c r="W34" s="228"/>
      <c r="X34" s="352"/>
      <c r="Y34" s="232"/>
      <c r="Z34" s="232"/>
      <c r="AA34" s="219"/>
      <c r="AB34" s="219"/>
      <c r="AC34" s="218"/>
      <c r="AD34" s="218"/>
      <c r="AE34" s="218"/>
      <c r="AF34" s="218"/>
      <c r="AG34" s="218"/>
      <c r="AH34" s="224"/>
    </row>
    <row r="35" spans="1:34" ht="78" customHeight="1">
      <c r="A35" s="475"/>
      <c r="B35" s="334"/>
      <c r="C35" s="264" t="s">
        <v>450</v>
      </c>
      <c r="D35" s="759">
        <v>10488</v>
      </c>
      <c r="E35" s="759">
        <v>13385</v>
      </c>
      <c r="F35" s="759">
        <v>2966</v>
      </c>
      <c r="G35" s="761">
        <v>7122</v>
      </c>
      <c r="H35" s="243"/>
      <c r="I35" s="243"/>
      <c r="J35" s="243"/>
      <c r="K35" s="243"/>
      <c r="L35" s="228"/>
      <c r="M35" s="228"/>
      <c r="N35" s="228"/>
      <c r="O35" s="228"/>
      <c r="P35" s="228"/>
      <c r="Q35" s="228"/>
      <c r="R35" s="228"/>
      <c r="S35" s="228"/>
      <c r="T35" s="228"/>
      <c r="U35" s="228"/>
      <c r="V35" s="228"/>
      <c r="W35" s="228"/>
      <c r="X35" s="352"/>
      <c r="Y35" s="232"/>
      <c r="Z35" s="232"/>
      <c r="AA35" s="219"/>
      <c r="AB35" s="219"/>
      <c r="AC35" s="218"/>
      <c r="AD35" s="218"/>
      <c r="AE35" s="218"/>
      <c r="AF35" s="218"/>
      <c r="AG35" s="218"/>
      <c r="AH35" s="224"/>
    </row>
    <row r="36" spans="1:34" ht="20.25" customHeight="1">
      <c r="A36" s="475"/>
      <c r="B36" s="334"/>
      <c r="C36" s="265" t="s">
        <v>451</v>
      </c>
      <c r="D36" s="760">
        <v>5590</v>
      </c>
      <c r="E36" s="760">
        <v>6362</v>
      </c>
      <c r="F36" s="760">
        <v>6584</v>
      </c>
      <c r="G36" s="760">
        <v>7262</v>
      </c>
      <c r="H36" s="243"/>
      <c r="I36" s="243"/>
      <c r="J36" s="243"/>
      <c r="K36" s="243"/>
      <c r="L36" s="228"/>
      <c r="M36" s="228"/>
      <c r="N36" s="228"/>
      <c r="O36" s="228"/>
      <c r="P36" s="228"/>
      <c r="Q36" s="228"/>
      <c r="R36" s="228"/>
      <c r="S36" s="228"/>
      <c r="T36" s="228"/>
      <c r="U36" s="228"/>
      <c r="V36" s="228"/>
      <c r="W36" s="228"/>
      <c r="X36" s="352"/>
      <c r="Y36" s="232"/>
      <c r="Z36" s="232"/>
      <c r="AA36" s="219"/>
      <c r="AB36" s="219"/>
      <c r="AC36" s="218"/>
      <c r="AD36" s="218"/>
      <c r="AE36" s="218"/>
      <c r="AF36" s="218"/>
      <c r="AG36" s="218"/>
      <c r="AH36" s="224"/>
    </row>
    <row r="37" spans="1:34" ht="35.25" customHeight="1">
      <c r="A37" s="475"/>
      <c r="B37" s="334"/>
      <c r="C37" s="265" t="s">
        <v>452</v>
      </c>
      <c r="D37" s="760">
        <v>3037</v>
      </c>
      <c r="E37" s="760">
        <v>5466</v>
      </c>
      <c r="F37" s="760">
        <v>1483</v>
      </c>
      <c r="G37" s="760">
        <v>6092</v>
      </c>
      <c r="H37" s="243"/>
      <c r="I37" s="243"/>
      <c r="J37" s="243"/>
      <c r="K37" s="243"/>
      <c r="L37" s="228"/>
      <c r="M37" s="228"/>
      <c r="N37" s="228"/>
      <c r="O37" s="228"/>
      <c r="P37" s="228"/>
      <c r="Q37" s="228"/>
      <c r="R37" s="228"/>
      <c r="S37" s="228"/>
      <c r="T37" s="228"/>
      <c r="U37" s="228"/>
      <c r="V37" s="228"/>
      <c r="W37" s="228"/>
      <c r="X37" s="352"/>
      <c r="Y37" s="232"/>
      <c r="Z37" s="232"/>
      <c r="AA37" s="219"/>
      <c r="AB37" s="219"/>
      <c r="AC37" s="218"/>
      <c r="AD37" s="218"/>
      <c r="AE37" s="218"/>
      <c r="AF37" s="218"/>
      <c r="AG37" s="218"/>
      <c r="AH37" s="224"/>
    </row>
    <row r="38" spans="1:34" ht="66.75" customHeight="1">
      <c r="A38" s="475"/>
      <c r="B38" s="334"/>
      <c r="C38" s="265" t="s">
        <v>453</v>
      </c>
      <c r="D38" s="740">
        <v>0.54</v>
      </c>
      <c r="E38" s="740">
        <v>0.86</v>
      </c>
      <c r="F38" s="740">
        <v>0.23</v>
      </c>
      <c r="G38" s="740">
        <v>0.83899999999999997</v>
      </c>
      <c r="H38" s="243"/>
      <c r="I38" s="243"/>
      <c r="J38" s="243"/>
      <c r="K38" s="243"/>
      <c r="L38" s="228"/>
      <c r="M38" s="228"/>
      <c r="N38" s="228"/>
      <c r="O38" s="228"/>
      <c r="P38" s="228"/>
      <c r="Q38" s="228"/>
      <c r="R38" s="228"/>
      <c r="S38" s="228"/>
      <c r="T38" s="228"/>
      <c r="U38" s="228"/>
      <c r="V38" s="228"/>
      <c r="W38" s="228"/>
      <c r="X38" s="352"/>
      <c r="Y38" s="232"/>
      <c r="Z38" s="232"/>
      <c r="AA38" s="219"/>
      <c r="AB38" s="219"/>
      <c r="AC38" s="218"/>
      <c r="AD38" s="218"/>
      <c r="AE38" s="218"/>
      <c r="AF38" s="218"/>
      <c r="AG38" s="218"/>
      <c r="AH38" s="224"/>
    </row>
    <row r="39" spans="1:34" ht="67.5" customHeight="1">
      <c r="A39" s="475"/>
      <c r="B39" s="334"/>
      <c r="C39" s="1856" t="s">
        <v>454</v>
      </c>
      <c r="D39" s="1825"/>
      <c r="E39" s="1825"/>
      <c r="F39" s="1825"/>
      <c r="G39" s="1825"/>
      <c r="H39" s="405"/>
      <c r="I39" s="405"/>
      <c r="J39" s="406"/>
      <c r="K39" s="407"/>
      <c r="L39" s="407"/>
      <c r="M39" s="228"/>
      <c r="N39" s="228"/>
      <c r="O39" s="228"/>
      <c r="P39" s="228"/>
      <c r="Q39" s="228"/>
      <c r="R39" s="228"/>
      <c r="S39" s="228"/>
      <c r="T39" s="228"/>
      <c r="U39" s="228"/>
      <c r="V39" s="228"/>
      <c r="W39" s="228"/>
      <c r="X39" s="352"/>
      <c r="Y39" s="232"/>
      <c r="Z39" s="232"/>
      <c r="AA39" s="219"/>
      <c r="AB39" s="219"/>
      <c r="AC39" s="218"/>
      <c r="AD39" s="218"/>
      <c r="AE39" s="218"/>
      <c r="AF39" s="218"/>
      <c r="AG39" s="218"/>
      <c r="AH39" s="224"/>
    </row>
    <row r="40" spans="1:34" ht="15.75" customHeight="1">
      <c r="A40" s="475"/>
      <c r="B40" s="334"/>
      <c r="C40" s="408"/>
      <c r="D40" s="175"/>
      <c r="E40" s="175"/>
      <c r="F40" s="175"/>
      <c r="G40" s="175"/>
      <c r="H40" s="175"/>
      <c r="I40" s="175"/>
      <c r="J40" s="409"/>
      <c r="K40" s="410"/>
      <c r="L40" s="407"/>
      <c r="M40" s="228"/>
      <c r="N40" s="228"/>
      <c r="O40" s="228"/>
      <c r="P40" s="228"/>
      <c r="Q40" s="228"/>
      <c r="R40" s="228"/>
      <c r="S40" s="228"/>
      <c r="T40" s="228"/>
      <c r="U40" s="228"/>
      <c r="V40" s="228"/>
      <c r="W40" s="228"/>
      <c r="X40" s="352"/>
      <c r="Y40" s="232"/>
      <c r="Z40" s="232"/>
      <c r="AA40" s="219"/>
      <c r="AB40" s="219"/>
      <c r="AC40" s="218"/>
      <c r="AD40" s="218"/>
      <c r="AE40" s="218"/>
      <c r="AF40" s="218"/>
      <c r="AG40" s="218"/>
      <c r="AH40" s="224"/>
    </row>
    <row r="41" spans="1:34" ht="27" customHeight="1">
      <c r="A41" s="475"/>
      <c r="B41" s="334"/>
      <c r="C41" s="1617" t="s">
        <v>455</v>
      </c>
      <c r="D41" s="1660"/>
      <c r="E41" s="1660"/>
      <c r="F41" s="1660"/>
      <c r="G41" s="1660"/>
      <c r="H41" s="1660"/>
      <c r="I41" s="1660"/>
      <c r="J41" s="1875"/>
      <c r="K41" s="870"/>
      <c r="L41" s="228"/>
      <c r="M41" s="228"/>
      <c r="N41" s="228"/>
      <c r="O41" s="228"/>
      <c r="P41" s="228"/>
      <c r="Q41" s="228"/>
      <c r="R41" s="228"/>
      <c r="S41" s="228"/>
      <c r="T41" s="228"/>
      <c r="U41" s="228"/>
      <c r="V41" s="228"/>
      <c r="W41" s="228"/>
      <c r="X41" s="352"/>
      <c r="Y41" s="232"/>
      <c r="Z41" s="232"/>
      <c r="AA41" s="219"/>
      <c r="AB41" s="219"/>
      <c r="AC41" s="218"/>
      <c r="AD41" s="218"/>
      <c r="AE41" s="218"/>
      <c r="AF41" s="218"/>
      <c r="AG41" s="218"/>
      <c r="AH41" s="224"/>
    </row>
    <row r="42" spans="1:34" ht="73.5" customHeight="1">
      <c r="A42" s="475"/>
      <c r="B42" s="334"/>
      <c r="C42" s="1850" t="s">
        <v>456</v>
      </c>
      <c r="D42" s="1851"/>
      <c r="E42" s="1851"/>
      <c r="F42" s="1851"/>
      <c r="G42" s="1851"/>
      <c r="H42" s="1851"/>
      <c r="I42" s="1851"/>
      <c r="J42" s="1852"/>
      <c r="K42" s="228"/>
      <c r="L42" s="267"/>
      <c r="M42" s="267"/>
      <c r="N42" s="267"/>
      <c r="O42" s="228"/>
      <c r="P42" s="228"/>
      <c r="Q42" s="228"/>
      <c r="R42" s="228"/>
      <c r="S42" s="228"/>
      <c r="T42" s="228"/>
      <c r="U42" s="228"/>
      <c r="V42" s="228"/>
      <c r="W42" s="228"/>
      <c r="X42" s="352"/>
      <c r="Y42" s="232"/>
      <c r="Z42" s="232"/>
      <c r="AA42" s="219"/>
      <c r="AB42" s="219"/>
      <c r="AC42" s="218"/>
      <c r="AD42" s="218"/>
      <c r="AE42" s="218"/>
      <c r="AF42" s="218"/>
      <c r="AG42" s="218"/>
      <c r="AH42" s="224"/>
    </row>
    <row r="43" spans="1:34" ht="34.5" customHeight="1">
      <c r="A43" s="475"/>
      <c r="B43" s="334"/>
      <c r="C43" s="1871" t="s">
        <v>457</v>
      </c>
      <c r="D43" s="1872"/>
      <c r="E43" s="1872"/>
      <c r="F43" s="1872"/>
      <c r="G43" s="1872"/>
      <c r="I43" s="411"/>
      <c r="J43" s="412"/>
      <c r="K43" s="412"/>
      <c r="L43" s="412"/>
      <c r="M43" s="412"/>
      <c r="N43" s="412"/>
      <c r="O43" s="228"/>
      <c r="P43" s="228"/>
      <c r="Q43" s="228"/>
      <c r="R43" s="228"/>
      <c r="S43" s="228"/>
      <c r="T43" s="228"/>
      <c r="U43" s="228"/>
      <c r="V43" s="228"/>
      <c r="W43" s="228"/>
      <c r="X43" s="352"/>
      <c r="Y43" s="232"/>
      <c r="Z43" s="232"/>
      <c r="AA43" s="219"/>
      <c r="AB43" s="219"/>
      <c r="AC43" s="218"/>
      <c r="AD43" s="218"/>
      <c r="AE43" s="218"/>
      <c r="AF43" s="218"/>
      <c r="AG43" s="218"/>
      <c r="AH43" s="224"/>
    </row>
    <row r="44" spans="1:34" ht="23.25" customHeight="1">
      <c r="A44" s="475"/>
      <c r="B44" s="334"/>
      <c r="C44" s="505"/>
      <c r="D44" s="758">
        <v>2021</v>
      </c>
      <c r="E44" s="758">
        <v>2022</v>
      </c>
      <c r="F44" s="758">
        <v>2023</v>
      </c>
      <c r="G44" s="758">
        <v>2024</v>
      </c>
      <c r="I44" s="237"/>
      <c r="J44" s="228"/>
      <c r="K44" s="228"/>
      <c r="L44" s="228"/>
      <c r="M44" s="228"/>
      <c r="N44" s="228"/>
      <c r="O44" s="228"/>
      <c r="P44" s="228"/>
      <c r="Q44" s="228"/>
      <c r="R44" s="228"/>
      <c r="S44" s="228"/>
      <c r="T44" s="228"/>
      <c r="U44" s="228"/>
      <c r="V44" s="228"/>
      <c r="W44" s="228"/>
      <c r="X44" s="352"/>
      <c r="Y44" s="232"/>
      <c r="Z44" s="232"/>
      <c r="AA44" s="219"/>
      <c r="AB44" s="219"/>
      <c r="AC44" s="218"/>
      <c r="AD44" s="218"/>
      <c r="AE44" s="218"/>
      <c r="AF44" s="218"/>
      <c r="AG44" s="218"/>
      <c r="AH44" s="224"/>
    </row>
    <row r="45" spans="1:34" ht="36" customHeight="1">
      <c r="A45" s="475"/>
      <c r="B45" s="334"/>
      <c r="C45" s="268" t="s">
        <v>458</v>
      </c>
      <c r="D45" s="738">
        <v>718</v>
      </c>
      <c r="E45" s="738">
        <v>866</v>
      </c>
      <c r="F45" s="738">
        <v>890</v>
      </c>
      <c r="G45" s="849">
        <v>1083</v>
      </c>
      <c r="I45" s="228"/>
      <c r="J45" s="228"/>
      <c r="K45" s="228"/>
      <c r="L45" s="228"/>
      <c r="M45" s="228"/>
      <c r="N45" s="228"/>
      <c r="O45" s="228"/>
      <c r="P45" s="228"/>
      <c r="Q45" s="228"/>
      <c r="R45" s="228"/>
      <c r="S45" s="228"/>
      <c r="T45" s="228"/>
      <c r="U45" s="228"/>
      <c r="V45" s="228"/>
      <c r="W45" s="228"/>
      <c r="X45" s="352"/>
      <c r="Y45" s="232"/>
      <c r="Z45" s="232"/>
      <c r="AA45" s="219"/>
      <c r="AB45" s="219"/>
      <c r="AC45" s="218"/>
      <c r="AD45" s="218"/>
      <c r="AE45" s="218"/>
      <c r="AF45" s="218"/>
      <c r="AG45" s="218"/>
      <c r="AH45" s="224"/>
    </row>
    <row r="46" spans="1:34" ht="69.75" customHeight="1">
      <c r="A46" s="475"/>
      <c r="B46" s="334"/>
      <c r="C46" s="269" t="s">
        <v>459</v>
      </c>
      <c r="D46" s="739">
        <v>335</v>
      </c>
      <c r="E46" s="739">
        <v>423</v>
      </c>
      <c r="F46" s="739">
        <v>447</v>
      </c>
      <c r="G46" s="850">
        <v>571</v>
      </c>
      <c r="I46" s="228"/>
      <c r="J46" s="228"/>
      <c r="K46" s="228"/>
      <c r="L46" s="228"/>
      <c r="M46" s="228"/>
      <c r="N46" s="228"/>
      <c r="O46" s="228"/>
      <c r="P46" s="228"/>
      <c r="Q46" s="228"/>
      <c r="R46" s="228"/>
      <c r="S46" s="228"/>
      <c r="T46" s="228"/>
      <c r="U46" s="228"/>
      <c r="V46" s="228"/>
      <c r="W46" s="228"/>
      <c r="X46" s="352"/>
      <c r="Y46" s="232"/>
      <c r="Z46" s="232"/>
      <c r="AA46" s="219"/>
      <c r="AB46" s="219"/>
      <c r="AC46" s="218"/>
      <c r="AD46" s="218"/>
      <c r="AE46" s="218"/>
      <c r="AF46" s="218"/>
      <c r="AG46" s="218"/>
      <c r="AH46" s="224"/>
    </row>
    <row r="47" spans="1:34" ht="40.5" customHeight="1">
      <c r="A47" s="475"/>
      <c r="B47" s="334"/>
      <c r="C47" s="269" t="s">
        <v>460</v>
      </c>
      <c r="D47" s="740">
        <v>0.47</v>
      </c>
      <c r="E47" s="740">
        <v>0.49</v>
      </c>
      <c r="F47" s="740">
        <v>0.5</v>
      </c>
      <c r="G47" s="851">
        <f>G46/G45</f>
        <v>0.52723915050784853</v>
      </c>
      <c r="I47" s="228"/>
      <c r="J47" s="228"/>
      <c r="K47" s="228"/>
      <c r="L47" s="228"/>
      <c r="M47" s="228"/>
      <c r="N47" s="228"/>
      <c r="O47" s="228"/>
      <c r="P47" s="228"/>
      <c r="Q47" s="228"/>
      <c r="R47" s="228"/>
      <c r="S47" s="228"/>
      <c r="T47" s="228"/>
      <c r="U47" s="228"/>
      <c r="V47" s="228"/>
      <c r="W47" s="228"/>
      <c r="X47" s="352"/>
      <c r="Y47" s="232"/>
      <c r="Z47" s="232"/>
      <c r="AA47" s="219"/>
      <c r="AB47" s="219"/>
      <c r="AC47" s="218"/>
      <c r="AD47" s="218"/>
      <c r="AE47" s="218"/>
      <c r="AF47" s="218"/>
      <c r="AG47" s="218"/>
      <c r="AH47" s="224"/>
    </row>
    <row r="48" spans="1:34" ht="54" customHeight="1">
      <c r="A48" s="475"/>
      <c r="B48" s="334"/>
      <c r="C48" s="1873" t="s">
        <v>461</v>
      </c>
      <c r="D48" s="1874"/>
      <c r="E48" s="1874"/>
      <c r="F48" s="1874"/>
      <c r="G48" s="1874"/>
      <c r="J48" s="413"/>
      <c r="K48" s="407"/>
      <c r="L48" s="407"/>
      <c r="M48" s="228"/>
      <c r="N48" s="228"/>
      <c r="O48" s="228"/>
      <c r="P48" s="228"/>
      <c r="Q48" s="228"/>
      <c r="R48" s="228"/>
      <c r="S48" s="228"/>
      <c r="T48" s="228"/>
      <c r="U48" s="228"/>
      <c r="V48" s="228"/>
      <c r="W48" s="228"/>
      <c r="X48" s="352"/>
      <c r="Y48" s="232"/>
      <c r="Z48" s="232"/>
      <c r="AA48" s="219"/>
      <c r="AB48" s="219"/>
      <c r="AC48" s="218"/>
      <c r="AD48" s="218"/>
      <c r="AE48" s="218"/>
      <c r="AF48" s="218"/>
      <c r="AG48" s="218"/>
      <c r="AH48" s="224"/>
    </row>
    <row r="49" spans="1:34" ht="22.5" customHeight="1">
      <c r="A49" s="475"/>
      <c r="B49" s="426"/>
      <c r="C49" s="1853"/>
      <c r="D49" s="1854"/>
      <c r="E49" s="1854"/>
      <c r="F49" s="1854"/>
      <c r="G49" s="1854"/>
      <c r="H49" s="1854"/>
      <c r="I49" s="1854"/>
      <c r="J49" s="1854"/>
      <c r="K49" s="1855"/>
      <c r="L49" s="378"/>
      <c r="M49" s="378"/>
      <c r="N49" s="378"/>
      <c r="O49" s="378"/>
      <c r="P49" s="378"/>
      <c r="Q49" s="378"/>
      <c r="R49" s="378"/>
      <c r="S49" s="378"/>
      <c r="T49" s="378"/>
      <c r="U49" s="378"/>
      <c r="V49" s="378"/>
      <c r="W49" s="378"/>
      <c r="X49" s="378"/>
      <c r="Y49" s="378"/>
      <c r="Z49" s="378"/>
    </row>
    <row r="50" spans="1:34" ht="36.75" customHeight="1">
      <c r="A50" s="475"/>
      <c r="B50" s="334"/>
      <c r="C50" s="1864" t="s">
        <v>462</v>
      </c>
      <c r="D50" s="1865"/>
      <c r="E50" s="1865"/>
      <c r="F50" s="1865"/>
      <c r="G50" s="1865"/>
      <c r="H50" s="1865"/>
      <c r="I50" s="1865"/>
      <c r="J50" s="1865"/>
      <c r="K50" s="1866"/>
      <c r="L50" s="414"/>
      <c r="M50" s="414"/>
      <c r="N50" s="414"/>
      <c r="O50" s="414"/>
      <c r="P50" s="414"/>
      <c r="Q50" s="414"/>
      <c r="R50" s="414"/>
      <c r="S50" s="414"/>
      <c r="T50" s="224"/>
    </row>
    <row r="51" spans="1:34" ht="168" customHeight="1">
      <c r="A51" s="475"/>
      <c r="B51" s="226"/>
      <c r="C51" s="1821" t="s">
        <v>463</v>
      </c>
      <c r="D51" s="1822"/>
      <c r="E51" s="1822"/>
      <c r="F51" s="1822"/>
      <c r="G51" s="1822"/>
      <c r="H51" s="1822"/>
      <c r="I51" s="1822"/>
      <c r="J51" s="1823"/>
      <c r="K51" s="1867"/>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24"/>
    </row>
    <row r="52" spans="1:34" ht="16">
      <c r="A52" s="475"/>
      <c r="B52" s="226"/>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24"/>
    </row>
    <row r="53" spans="1:34"/>
  </sheetData>
  <sheetProtection algorithmName="SHA-512" hashValue="gjdTV0E47nAB5myfUFzfgRayHU8b8ZXhYoi1s8Wt6D2DZG15c+HGoBd6ZaevVaXQyqeRaPb+LfzlL1I72v30yA==" saltValue="t7E8/yW7tckg+5KG5VefNA==" spinCount="100000" sheet="1" objects="1" scenarios="1" formatRows="0"/>
  <mergeCells count="51">
    <mergeCell ref="R13:S13"/>
    <mergeCell ref="R15:S15"/>
    <mergeCell ref="C19:N19"/>
    <mergeCell ref="K26:K30"/>
    <mergeCell ref="D14:F14"/>
    <mergeCell ref="D15:F15"/>
    <mergeCell ref="C16:Q16"/>
    <mergeCell ref="F30:J30"/>
    <mergeCell ref="C26:E26"/>
    <mergeCell ref="C27:E27"/>
    <mergeCell ref="C28:E28"/>
    <mergeCell ref="C29:E29"/>
    <mergeCell ref="F26:J26"/>
    <mergeCell ref="C23:J23"/>
    <mergeCell ref="D21:E21"/>
    <mergeCell ref="H20:I20"/>
    <mergeCell ref="C51:J51"/>
    <mergeCell ref="C50:J50"/>
    <mergeCell ref="K50:K51"/>
    <mergeCell ref="C33:G33"/>
    <mergeCell ref="C43:G43"/>
    <mergeCell ref="C48:G48"/>
    <mergeCell ref="C41:J41"/>
    <mergeCell ref="C3:K3"/>
    <mergeCell ref="D4:J4"/>
    <mergeCell ref="C32:K32"/>
    <mergeCell ref="C42:J42"/>
    <mergeCell ref="C49:K49"/>
    <mergeCell ref="C39:G39"/>
    <mergeCell ref="C25:D25"/>
    <mergeCell ref="C10:Q10"/>
    <mergeCell ref="G11:J11"/>
    <mergeCell ref="K11:M11"/>
    <mergeCell ref="N11:Q11"/>
    <mergeCell ref="D11:F11"/>
    <mergeCell ref="N23:P23"/>
    <mergeCell ref="F27:J27"/>
    <mergeCell ref="F28:J28"/>
    <mergeCell ref="F29:J29"/>
    <mergeCell ref="H21:I21"/>
    <mergeCell ref="H22:I22"/>
    <mergeCell ref="D5:J5"/>
    <mergeCell ref="D6:J6"/>
    <mergeCell ref="D7:J7"/>
    <mergeCell ref="D8:J8"/>
    <mergeCell ref="D20:E20"/>
    <mergeCell ref="C30:E30"/>
    <mergeCell ref="D22:E22"/>
    <mergeCell ref="F20:G20"/>
    <mergeCell ref="F21:G21"/>
    <mergeCell ref="F22:G22"/>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5E41-7740-47C9-BBE5-4FEB86353DB7}">
  <sheetPr codeName="Sheet4"/>
  <dimension ref="A1:AL123"/>
  <sheetViews>
    <sheetView showGridLines="0" zoomScale="60" zoomScaleNormal="60" workbookViewId="0">
      <selection activeCell="H107" sqref="H107"/>
    </sheetView>
  </sheetViews>
  <sheetFormatPr defaultColWidth="0" defaultRowHeight="15" customHeight="1" zeroHeight="1"/>
  <cols>
    <col min="1" max="1" width="47.81640625" style="19" customWidth="1"/>
    <col min="2" max="2" width="5.54296875" style="19" customWidth="1"/>
    <col min="3" max="3" width="56.54296875" style="19" customWidth="1"/>
    <col min="4" max="6" width="27.54296875" style="19" customWidth="1"/>
    <col min="7" max="7" width="28.54296875" style="19" customWidth="1"/>
    <col min="8" max="8" width="34.1796875" style="19" customWidth="1"/>
    <col min="9" max="12" width="27.54296875" style="19" customWidth="1"/>
    <col min="13" max="19" width="27.54296875" style="19" hidden="1" customWidth="1"/>
    <col min="20" max="22" width="18" style="19" hidden="1" customWidth="1"/>
    <col min="23" max="16384" width="0" style="19" hidden="1"/>
  </cols>
  <sheetData>
    <row r="1" spans="1:25" ht="16">
      <c r="A1" s="513"/>
      <c r="B1" s="24"/>
      <c r="C1" s="40"/>
      <c r="D1" s="40"/>
      <c r="E1" s="40"/>
      <c r="F1" s="40"/>
      <c r="G1" s="40"/>
      <c r="H1" s="40"/>
      <c r="I1" s="40"/>
      <c r="J1" s="40"/>
      <c r="K1" s="40"/>
      <c r="L1" s="40"/>
      <c r="M1" s="40"/>
      <c r="N1" s="40"/>
      <c r="O1" s="40"/>
      <c r="P1" s="40"/>
      <c r="Q1" s="40"/>
      <c r="R1" s="40"/>
      <c r="S1" s="40"/>
      <c r="T1" s="40"/>
      <c r="Y1" s="18"/>
    </row>
    <row r="2" spans="1:25" ht="12.75" customHeight="1">
      <c r="A2" s="488"/>
      <c r="B2" s="18"/>
      <c r="C2" s="194"/>
      <c r="D2" s="194"/>
      <c r="E2" s="194"/>
      <c r="F2" s="194"/>
      <c r="G2" s="194"/>
      <c r="H2" s="194"/>
      <c r="I2" s="194"/>
      <c r="J2" s="194"/>
      <c r="K2" s="194"/>
      <c r="L2" s="194"/>
      <c r="M2" s="194"/>
      <c r="N2" s="194"/>
      <c r="O2" s="40"/>
      <c r="P2" s="40"/>
      <c r="Q2" s="40"/>
      <c r="R2" s="40"/>
      <c r="S2" s="40"/>
      <c r="T2" s="40"/>
      <c r="U2" s="40"/>
      <c r="V2" s="39"/>
      <c r="W2" s="40"/>
      <c r="X2" s="40"/>
      <c r="Y2" s="18"/>
    </row>
    <row r="3" spans="1:25" ht="64.5" customHeight="1">
      <c r="A3" s="488"/>
      <c r="B3" s="18"/>
      <c r="C3" s="1895" t="s">
        <v>464</v>
      </c>
      <c r="D3" s="1896"/>
      <c r="E3" s="1896"/>
      <c r="F3" s="1896"/>
      <c r="G3" s="1896"/>
      <c r="H3" s="1896"/>
      <c r="I3" s="1896"/>
      <c r="J3" s="1896"/>
      <c r="K3" s="1896"/>
      <c r="L3" s="1896"/>
      <c r="M3" s="1896"/>
      <c r="N3" s="1896"/>
      <c r="O3" s="1896"/>
      <c r="P3" s="1896"/>
      <c r="Q3" s="1896"/>
      <c r="R3" s="1897"/>
      <c r="S3" s="40"/>
      <c r="T3" s="40"/>
      <c r="U3" s="40"/>
      <c r="V3" s="39"/>
      <c r="W3" s="40"/>
      <c r="X3" s="40"/>
      <c r="Y3" s="18"/>
    </row>
    <row r="4" spans="1:25" s="1107" customFormat="1" ht="47.25" customHeight="1">
      <c r="A4" s="1103"/>
      <c r="B4" s="1106"/>
      <c r="C4" s="1898" t="s">
        <v>465</v>
      </c>
      <c r="D4" s="1899"/>
      <c r="E4" s="1899"/>
      <c r="F4" s="1899"/>
      <c r="G4" s="1899"/>
      <c r="H4" s="1899"/>
      <c r="I4" s="1899"/>
      <c r="J4" s="1899"/>
      <c r="K4" s="194"/>
      <c r="L4" s="194"/>
      <c r="M4" s="194"/>
      <c r="N4" s="194"/>
      <c r="O4" s="1102"/>
      <c r="P4" s="1105"/>
      <c r="Q4" s="1105"/>
      <c r="R4" s="1105"/>
      <c r="S4" s="1105"/>
      <c r="T4" s="1105"/>
      <c r="U4" s="1105"/>
      <c r="V4" s="1104"/>
      <c r="W4" s="1105"/>
      <c r="X4" s="1105"/>
      <c r="Y4" s="1106"/>
    </row>
    <row r="5" spans="1:25" s="1112" customFormat="1" ht="94.5" customHeight="1">
      <c r="A5" s="1108"/>
      <c r="B5" s="1111"/>
      <c r="C5" s="1905" t="s">
        <v>466</v>
      </c>
      <c r="D5" s="1906"/>
      <c r="E5" s="1906"/>
      <c r="F5" s="1906"/>
      <c r="G5" s="1906"/>
      <c r="H5" s="1906"/>
      <c r="I5" s="1906"/>
      <c r="J5" s="1907"/>
      <c r="K5" s="194"/>
      <c r="L5" s="194"/>
      <c r="M5" s="194"/>
      <c r="N5" s="194"/>
      <c r="O5" s="170"/>
      <c r="P5" s="1110"/>
      <c r="Q5" s="1110"/>
      <c r="R5" s="1110"/>
      <c r="S5" s="1110"/>
      <c r="T5" s="1110"/>
      <c r="U5" s="1110"/>
      <c r="V5" s="1109"/>
      <c r="W5" s="1110"/>
      <c r="X5" s="1110"/>
      <c r="Y5" s="1111"/>
    </row>
    <row r="6" spans="1:25" s="1112" customFormat="1" ht="261.75" customHeight="1">
      <c r="A6" s="1108"/>
      <c r="B6" s="1111"/>
      <c r="C6" s="1908" t="s">
        <v>467</v>
      </c>
      <c r="D6" s="1909"/>
      <c r="E6" s="1909"/>
      <c r="F6" s="1909"/>
      <c r="G6" s="1909"/>
      <c r="H6" s="1909"/>
      <c r="I6" s="1909"/>
      <c r="J6" s="1910"/>
      <c r="K6" s="194"/>
      <c r="L6" s="194"/>
      <c r="M6" s="194"/>
      <c r="N6" s="194"/>
      <c r="O6" s="170"/>
      <c r="P6" s="1110"/>
      <c r="Q6" s="1110"/>
      <c r="R6" s="1110"/>
      <c r="S6" s="1110"/>
      <c r="T6" s="1110"/>
      <c r="U6" s="1110"/>
      <c r="V6" s="1109"/>
      <c r="W6" s="1110"/>
      <c r="X6" s="1110"/>
      <c r="Y6" s="1111"/>
    </row>
    <row r="7" spans="1:25" s="1112" customFormat="1" ht="23.25" customHeight="1">
      <c r="A7" s="1143"/>
      <c r="B7" s="1111"/>
      <c r="C7" s="1144"/>
      <c r="D7" s="679"/>
      <c r="E7" s="679"/>
      <c r="F7" s="679"/>
      <c r="G7" s="679"/>
      <c r="H7" s="679"/>
      <c r="I7" s="679"/>
      <c r="J7" s="679"/>
      <c r="K7" s="1145"/>
      <c r="L7" s="1145"/>
      <c r="M7" s="1146"/>
      <c r="N7" s="194"/>
      <c r="O7" s="170"/>
      <c r="P7" s="1110"/>
      <c r="Q7" s="1110"/>
      <c r="R7" s="1110"/>
      <c r="S7" s="1110"/>
      <c r="T7" s="1110"/>
      <c r="U7" s="1110"/>
      <c r="V7" s="1109"/>
      <c r="W7" s="1110"/>
      <c r="X7" s="1110"/>
      <c r="Y7" s="1111"/>
    </row>
    <row r="8" spans="1:25" s="79" customFormat="1" ht="32.25" customHeight="1">
      <c r="A8" s="1113"/>
      <c r="C8" s="1900" t="s">
        <v>468</v>
      </c>
      <c r="D8" s="1901"/>
      <c r="E8" s="1901"/>
      <c r="F8" s="1901"/>
      <c r="G8" s="1901"/>
      <c r="H8" s="1901"/>
      <c r="I8" s="1901"/>
      <c r="J8" s="1901"/>
      <c r="K8" s="1901"/>
      <c r="L8" s="1901"/>
      <c r="M8" s="135"/>
      <c r="N8" s="186"/>
      <c r="O8" s="186"/>
      <c r="P8" s="108"/>
      <c r="Q8" s="108"/>
      <c r="R8" s="108"/>
      <c r="S8" s="108"/>
      <c r="T8" s="108"/>
      <c r="U8" s="108"/>
      <c r="V8" s="52"/>
      <c r="W8" s="108"/>
      <c r="X8" s="108"/>
      <c r="Y8" s="78"/>
    </row>
    <row r="9" spans="1:25" ht="18.75" customHeight="1">
      <c r="A9" s="489"/>
      <c r="B9" s="50"/>
      <c r="C9" s="670" t="s">
        <v>469</v>
      </c>
      <c r="D9" s="670"/>
      <c r="E9" s="670"/>
      <c r="F9" s="670"/>
      <c r="G9" s="670"/>
      <c r="H9" s="670"/>
      <c r="I9" s="670"/>
      <c r="J9" s="670"/>
      <c r="K9" s="670"/>
      <c r="L9" s="49"/>
      <c r="M9" s="1114"/>
      <c r="N9" s="1114"/>
      <c r="O9" s="1114"/>
      <c r="P9" s="40"/>
      <c r="Q9" s="40"/>
      <c r="R9" s="40"/>
      <c r="S9" s="40"/>
      <c r="T9" s="40"/>
      <c r="U9" s="40"/>
      <c r="V9" s="39"/>
      <c r="W9" s="40"/>
      <c r="X9" s="40"/>
      <c r="Y9" s="18"/>
    </row>
    <row r="10" spans="1:25" s="149" customFormat="1" ht="18.75" customHeight="1">
      <c r="A10" s="1115"/>
      <c r="B10" s="622"/>
      <c r="C10" s="516"/>
      <c r="D10" s="1633">
        <v>2021</v>
      </c>
      <c r="E10" s="1633"/>
      <c r="F10" s="1633">
        <v>2022</v>
      </c>
      <c r="G10" s="1633"/>
      <c r="H10" s="1633">
        <v>2023</v>
      </c>
      <c r="I10" s="1633"/>
      <c r="J10" s="1633">
        <v>2024</v>
      </c>
      <c r="K10" s="1633"/>
      <c r="L10" s="1116"/>
      <c r="M10" s="1117"/>
      <c r="N10" s="1118"/>
      <c r="O10" s="1118"/>
      <c r="P10" s="1119"/>
      <c r="Q10" s="1119"/>
      <c r="R10" s="1119"/>
      <c r="S10" s="1119"/>
      <c r="T10" s="1119"/>
      <c r="U10" s="1119"/>
      <c r="V10" s="1120"/>
      <c r="W10" s="1119"/>
      <c r="X10" s="1119"/>
      <c r="Y10" s="153"/>
    </row>
    <row r="11" spans="1:25" s="149" customFormat="1" ht="18.75" customHeight="1">
      <c r="A11" s="1115"/>
      <c r="B11" s="622"/>
      <c r="C11" s="477" t="s">
        <v>64</v>
      </c>
      <c r="D11" s="516" t="s">
        <v>470</v>
      </c>
      <c r="E11" s="516" t="s">
        <v>471</v>
      </c>
      <c r="F11" s="516" t="s">
        <v>470</v>
      </c>
      <c r="G11" s="516" t="s">
        <v>471</v>
      </c>
      <c r="H11" s="516" t="s">
        <v>470</v>
      </c>
      <c r="I11" s="516" t="s">
        <v>471</v>
      </c>
      <c r="J11" s="516" t="s">
        <v>470</v>
      </c>
      <c r="K11" s="516" t="s">
        <v>471</v>
      </c>
      <c r="L11" s="1116"/>
      <c r="M11" s="1117"/>
      <c r="N11" s="1117"/>
      <c r="O11" s="1117"/>
      <c r="P11" s="1119"/>
      <c r="Q11" s="1119"/>
      <c r="R11" s="1119"/>
      <c r="S11" s="1119"/>
      <c r="T11" s="1119"/>
      <c r="U11" s="1119"/>
      <c r="V11" s="1120"/>
      <c r="W11" s="1119"/>
      <c r="X11" s="1119"/>
      <c r="Y11" s="153"/>
    </row>
    <row r="12" spans="1:25" s="149" customFormat="1" ht="18.75" customHeight="1">
      <c r="A12" s="1115"/>
      <c r="B12" s="622"/>
      <c r="C12" s="197" t="s">
        <v>472</v>
      </c>
      <c r="D12" s="658">
        <v>258.39999999999998</v>
      </c>
      <c r="E12" s="840">
        <v>0.22</v>
      </c>
      <c r="F12" s="658">
        <v>283.7</v>
      </c>
      <c r="G12" s="840">
        <v>0.21</v>
      </c>
      <c r="H12" s="658">
        <v>271.39999999999998</v>
      </c>
      <c r="I12" s="840">
        <v>0.2</v>
      </c>
      <c r="J12" s="574">
        <v>278.5</v>
      </c>
      <c r="K12" s="767">
        <v>0.21</v>
      </c>
      <c r="L12" s="1902"/>
      <c r="M12" s="1117"/>
      <c r="N12" s="1118"/>
      <c r="O12" s="1118"/>
      <c r="P12" s="1119"/>
      <c r="Q12" s="1119"/>
      <c r="R12" s="1119"/>
      <c r="S12" s="1119"/>
      <c r="T12" s="1119"/>
      <c r="U12" s="1119"/>
      <c r="V12" s="1120"/>
      <c r="W12" s="1119"/>
      <c r="X12" s="1119"/>
      <c r="Y12" s="153"/>
    </row>
    <row r="13" spans="1:25" s="149" customFormat="1" ht="18.75" customHeight="1">
      <c r="A13" s="1115"/>
      <c r="B13" s="622"/>
      <c r="C13" s="675" t="s">
        <v>473</v>
      </c>
      <c r="D13" s="185">
        <v>17.3</v>
      </c>
      <c r="E13" s="659">
        <v>0.02</v>
      </c>
      <c r="F13" s="185">
        <v>20.399999999999999</v>
      </c>
      <c r="G13" s="659">
        <v>0.02</v>
      </c>
      <c r="H13" s="185">
        <v>18.3</v>
      </c>
      <c r="I13" s="659">
        <v>0.01</v>
      </c>
      <c r="J13" s="1340">
        <v>18.899999999999999</v>
      </c>
      <c r="K13" s="767">
        <v>0.01</v>
      </c>
      <c r="L13" s="1903"/>
      <c r="M13" s="1117"/>
      <c r="N13" s="1117"/>
      <c r="O13" s="1117"/>
      <c r="P13" s="1119"/>
      <c r="Q13" s="1119"/>
      <c r="R13" s="1119"/>
      <c r="S13" s="1119"/>
      <c r="T13" s="1119"/>
      <c r="U13" s="1119"/>
      <c r="V13" s="1120"/>
      <c r="W13" s="1119"/>
      <c r="X13" s="1119"/>
      <c r="Y13" s="153"/>
    </row>
    <row r="14" spans="1:25" s="149" customFormat="1" ht="18.75" customHeight="1">
      <c r="A14" s="1115"/>
      <c r="B14" s="622"/>
      <c r="C14" s="673" t="s">
        <v>474</v>
      </c>
      <c r="D14" s="201">
        <v>4.7</v>
      </c>
      <c r="E14" s="713">
        <v>0</v>
      </c>
      <c r="F14" s="201">
        <v>5.5</v>
      </c>
      <c r="G14" s="713">
        <v>0</v>
      </c>
      <c r="H14" s="201">
        <v>5.9</v>
      </c>
      <c r="I14" s="713">
        <v>0.01</v>
      </c>
      <c r="J14" s="1341">
        <v>7.4</v>
      </c>
      <c r="K14" s="767">
        <v>0.01</v>
      </c>
      <c r="L14" s="1903"/>
      <c r="M14" s="1117"/>
      <c r="N14" s="1118"/>
      <c r="O14" s="1118"/>
      <c r="P14" s="1119"/>
      <c r="Q14" s="1119"/>
      <c r="R14" s="1119"/>
      <c r="S14" s="1119"/>
      <c r="T14" s="1119"/>
      <c r="U14" s="1119"/>
      <c r="V14" s="1120"/>
      <c r="W14" s="1119"/>
      <c r="X14" s="1119"/>
      <c r="Y14" s="153"/>
    </row>
    <row r="15" spans="1:25" s="149" customFormat="1" ht="18.75" customHeight="1">
      <c r="A15" s="1115"/>
      <c r="B15" s="622"/>
      <c r="C15" s="197" t="s">
        <v>475</v>
      </c>
      <c r="D15" s="658">
        <v>872.1</v>
      </c>
      <c r="E15" s="840">
        <v>0.76</v>
      </c>
      <c r="F15" s="574">
        <v>1046.2</v>
      </c>
      <c r="G15" s="840">
        <v>0.77</v>
      </c>
      <c r="H15" s="574">
        <v>1058.0999999999999</v>
      </c>
      <c r="I15" s="840">
        <v>0.78</v>
      </c>
      <c r="J15" s="574">
        <v>1029.3</v>
      </c>
      <c r="K15" s="767">
        <v>0.77</v>
      </c>
      <c r="L15" s="1903"/>
      <c r="M15" s="1117"/>
      <c r="N15" s="1117"/>
      <c r="O15" s="1117"/>
      <c r="P15" s="1119"/>
      <c r="Q15" s="1119"/>
      <c r="R15" s="1119"/>
      <c r="S15" s="1119"/>
      <c r="T15" s="1119"/>
      <c r="U15" s="1119"/>
      <c r="V15" s="1120"/>
      <c r="W15" s="1119"/>
      <c r="X15" s="1119"/>
      <c r="Y15" s="153"/>
    </row>
    <row r="16" spans="1:25" s="149" customFormat="1" ht="18.75" customHeight="1">
      <c r="A16" s="1115"/>
      <c r="B16" s="622"/>
      <c r="C16" s="673" t="s">
        <v>476</v>
      </c>
      <c r="D16" s="201">
        <v>0.1</v>
      </c>
      <c r="E16" s="713">
        <v>0</v>
      </c>
      <c r="F16" s="201">
        <v>0.1</v>
      </c>
      <c r="G16" s="713">
        <v>0</v>
      </c>
      <c r="H16" s="201">
        <v>0.2</v>
      </c>
      <c r="I16" s="713">
        <v>0</v>
      </c>
      <c r="J16" s="1341">
        <v>0.2</v>
      </c>
      <c r="K16" s="832">
        <v>0</v>
      </c>
      <c r="L16" s="1903"/>
      <c r="M16" s="1117"/>
      <c r="N16" s="1118"/>
      <c r="O16" s="1118"/>
      <c r="P16" s="1119"/>
      <c r="Q16" s="1119"/>
      <c r="R16" s="1119"/>
      <c r="S16" s="1119"/>
      <c r="T16" s="1119"/>
      <c r="U16" s="1119"/>
      <c r="V16" s="1120"/>
      <c r="W16" s="1119"/>
      <c r="X16" s="1119"/>
      <c r="Y16" s="153"/>
    </row>
    <row r="17" spans="1:38" s="149" customFormat="1" ht="18.75" customHeight="1">
      <c r="A17" s="1115"/>
      <c r="B17" s="622"/>
      <c r="C17" s="197" t="s">
        <v>477</v>
      </c>
      <c r="D17" s="658" t="s">
        <v>130</v>
      </c>
      <c r="E17" s="840" t="s">
        <v>130</v>
      </c>
      <c r="F17" s="658">
        <v>1.4</v>
      </c>
      <c r="G17" s="840">
        <v>0</v>
      </c>
      <c r="H17" s="658">
        <v>4.4000000000000004</v>
      </c>
      <c r="I17" s="840">
        <v>0</v>
      </c>
      <c r="J17" s="574">
        <v>7.6</v>
      </c>
      <c r="K17" s="767">
        <v>0.01</v>
      </c>
      <c r="L17" s="1903"/>
      <c r="M17" s="1117"/>
      <c r="N17" s="1117"/>
      <c r="O17" s="1117"/>
      <c r="P17" s="1119"/>
      <c r="Q17" s="1119"/>
      <c r="R17" s="1119"/>
      <c r="S17" s="1119"/>
      <c r="T17" s="1119"/>
      <c r="U17" s="1119"/>
      <c r="V17" s="1120"/>
      <c r="W17" s="1119"/>
      <c r="X17" s="1119"/>
      <c r="Y17" s="153"/>
    </row>
    <row r="18" spans="1:38" s="149" customFormat="1" ht="18.75" customHeight="1">
      <c r="A18" s="1115"/>
      <c r="B18" s="622"/>
      <c r="C18" s="673" t="s">
        <v>478</v>
      </c>
      <c r="D18" s="201" t="s">
        <v>130</v>
      </c>
      <c r="E18" s="840" t="s">
        <v>130</v>
      </c>
      <c r="F18" s="1122" t="s">
        <v>130</v>
      </c>
      <c r="G18" s="840" t="s">
        <v>130</v>
      </c>
      <c r="H18" s="1122" t="s">
        <v>130</v>
      </c>
      <c r="I18" s="840" t="s">
        <v>130</v>
      </c>
      <c r="J18" s="1341" t="s">
        <v>130</v>
      </c>
      <c r="K18" s="713" t="s">
        <v>130</v>
      </c>
      <c r="L18" s="1903"/>
      <c r="M18" s="1117"/>
      <c r="N18" s="1117"/>
      <c r="O18" s="1117"/>
      <c r="P18" s="1119"/>
      <c r="Q18" s="1119"/>
      <c r="R18" s="1119"/>
      <c r="S18" s="1119"/>
      <c r="T18" s="1119"/>
      <c r="U18" s="1119"/>
      <c r="V18" s="1120"/>
      <c r="W18" s="1119"/>
      <c r="X18" s="1119"/>
      <c r="Y18" s="153"/>
    </row>
    <row r="19" spans="1:38" s="149" customFormat="1" ht="18.75" customHeight="1">
      <c r="A19" s="1115"/>
      <c r="B19" s="622"/>
      <c r="C19" s="1292" t="s">
        <v>479</v>
      </c>
      <c r="D19" s="1345">
        <v>1152.5999999999999</v>
      </c>
      <c r="E19" s="1344">
        <v>1</v>
      </c>
      <c r="F19" s="1345">
        <v>1357.3</v>
      </c>
      <c r="G19" s="1344">
        <v>1</v>
      </c>
      <c r="H19" s="1345">
        <v>1358.3</v>
      </c>
      <c r="I19" s="1319">
        <v>1</v>
      </c>
      <c r="J19" s="1345">
        <v>1341.9</v>
      </c>
      <c r="K19" s="1343">
        <v>1</v>
      </c>
      <c r="L19" s="1903"/>
      <c r="M19" s="1117"/>
      <c r="N19" s="1117"/>
      <c r="O19" s="1117"/>
      <c r="P19" s="1119"/>
      <c r="Q19" s="1119"/>
      <c r="R19" s="1119"/>
      <c r="S19" s="1119"/>
      <c r="T19" s="1119"/>
      <c r="U19" s="1119"/>
      <c r="V19" s="1120"/>
      <c r="W19" s="1119"/>
      <c r="X19" s="1119"/>
      <c r="Y19" s="153"/>
    </row>
    <row r="20" spans="1:38" s="149" customFormat="1" ht="18.75" customHeight="1">
      <c r="A20" s="1115"/>
      <c r="B20" s="622"/>
      <c r="C20" s="673" t="s">
        <v>480</v>
      </c>
      <c r="D20" s="201">
        <v>2.7</v>
      </c>
      <c r="E20" s="201" t="s">
        <v>130</v>
      </c>
      <c r="F20" s="201">
        <v>2.9</v>
      </c>
      <c r="G20" s="1123" t="s">
        <v>130</v>
      </c>
      <c r="H20" s="201">
        <v>8.4</v>
      </c>
      <c r="I20" s="1123" t="s">
        <v>130</v>
      </c>
      <c r="J20" s="1341">
        <v>2.9</v>
      </c>
      <c r="K20" s="1123" t="s">
        <v>130</v>
      </c>
      <c r="L20" s="1903"/>
      <c r="M20" s="1117"/>
      <c r="N20" s="1119"/>
      <c r="O20" s="1119"/>
      <c r="P20" s="1119"/>
      <c r="Q20" s="1119"/>
      <c r="R20" s="1119"/>
      <c r="S20" s="1119"/>
      <c r="T20" s="1119"/>
      <c r="U20" s="1119"/>
      <c r="V20" s="1120"/>
      <c r="W20" s="1119"/>
      <c r="X20" s="1119"/>
      <c r="Y20" s="153"/>
    </row>
    <row r="21" spans="1:38" s="149" customFormat="1" ht="18.75" customHeight="1">
      <c r="A21" s="1115"/>
      <c r="B21" s="622"/>
      <c r="C21" s="197" t="s">
        <v>481</v>
      </c>
      <c r="D21" s="658">
        <v>4.2</v>
      </c>
      <c r="E21" s="658" t="s">
        <v>130</v>
      </c>
      <c r="F21" s="658">
        <v>1.5</v>
      </c>
      <c r="G21" s="1122" t="s">
        <v>130</v>
      </c>
      <c r="H21" s="658">
        <v>0.5</v>
      </c>
      <c r="I21" s="1122" t="s">
        <v>130</v>
      </c>
      <c r="J21" s="574">
        <v>0.1</v>
      </c>
      <c r="K21" s="1122" t="s">
        <v>130</v>
      </c>
      <c r="L21" s="1904"/>
      <c r="M21" s="1117"/>
      <c r="N21" s="1119"/>
      <c r="O21" s="1119"/>
      <c r="P21" s="1119"/>
      <c r="Q21" s="1119"/>
      <c r="R21" s="1119"/>
      <c r="S21" s="1119"/>
      <c r="T21" s="1119"/>
      <c r="U21" s="1119"/>
      <c r="V21" s="1120"/>
      <c r="W21" s="1119"/>
      <c r="X21" s="1119"/>
      <c r="Y21" s="153"/>
    </row>
    <row r="22" spans="1:38" ht="32.25" customHeight="1">
      <c r="A22" s="489"/>
      <c r="C22" s="1892" t="s">
        <v>482</v>
      </c>
      <c r="D22" s="1893"/>
      <c r="E22" s="1893"/>
      <c r="F22" s="1893"/>
      <c r="G22" s="1893"/>
      <c r="H22" s="1893"/>
      <c r="I22" s="1893"/>
      <c r="J22" s="1893"/>
      <c r="K22" s="1894"/>
      <c r="L22" s="1114"/>
      <c r="M22" s="1114"/>
      <c r="N22" s="40"/>
      <c r="O22" s="40"/>
      <c r="P22" s="40"/>
      <c r="Q22" s="40"/>
      <c r="R22" s="40"/>
      <c r="S22" s="40"/>
      <c r="T22" s="40"/>
      <c r="U22" s="40"/>
      <c r="V22" s="39"/>
      <c r="W22" s="40"/>
      <c r="X22" s="40"/>
      <c r="Y22" s="18"/>
    </row>
    <row r="23" spans="1:38" ht="24" customHeight="1">
      <c r="A23" s="489"/>
      <c r="C23" s="40"/>
      <c r="D23" s="40"/>
      <c r="E23" s="40"/>
      <c r="F23" s="40"/>
      <c r="G23" s="40"/>
      <c r="H23" s="40"/>
      <c r="I23" s="40"/>
      <c r="J23" s="40"/>
      <c r="K23" s="40"/>
      <c r="L23" s="40"/>
      <c r="M23" s="40"/>
      <c r="N23" s="40"/>
      <c r="O23" s="40"/>
      <c r="P23" s="40"/>
      <c r="Q23" s="40"/>
      <c r="R23" s="40"/>
      <c r="S23" s="40"/>
      <c r="T23" s="40"/>
      <c r="U23" s="40"/>
      <c r="V23" s="39"/>
      <c r="W23" s="40"/>
      <c r="X23" s="40"/>
      <c r="Y23" s="18"/>
    </row>
    <row r="24" spans="1:38" s="79" customFormat="1" ht="29.25" customHeight="1">
      <c r="A24" s="1113"/>
      <c r="C24" s="1911" t="s">
        <v>483</v>
      </c>
      <c r="D24" s="1912"/>
      <c r="E24" s="1912"/>
      <c r="F24" s="1912"/>
      <c r="G24" s="1912"/>
      <c r="H24" s="1912"/>
      <c r="I24" s="1912"/>
      <c r="J24" s="1912"/>
      <c r="K24" s="1912"/>
      <c r="L24" s="1912"/>
      <c r="M24" s="1912"/>
      <c r="N24" s="1913"/>
      <c r="O24" s="108"/>
      <c r="P24" s="108"/>
      <c r="Q24" s="108"/>
      <c r="R24" s="108"/>
      <c r="S24" s="108"/>
      <c r="T24" s="108"/>
      <c r="U24" s="108"/>
      <c r="V24" s="52"/>
      <c r="W24" s="108"/>
      <c r="X24" s="108"/>
      <c r="Y24" s="78"/>
    </row>
    <row r="25" spans="1:38" ht="18.75" customHeight="1">
      <c r="A25" s="489"/>
      <c r="B25" s="50"/>
      <c r="C25" s="1634" t="s">
        <v>484</v>
      </c>
      <c r="D25" s="1634"/>
      <c r="E25" s="1634"/>
      <c r="F25" s="1634"/>
      <c r="G25" s="1634"/>
      <c r="H25" s="1634"/>
      <c r="I25" s="1634"/>
      <c r="J25" s="1634"/>
      <c r="K25" s="1634"/>
      <c r="L25" s="39"/>
      <c r="M25" s="40"/>
      <c r="N25" s="49"/>
      <c r="O25" s="40"/>
      <c r="P25" s="40"/>
      <c r="Q25" s="40"/>
      <c r="R25" s="40"/>
      <c r="S25" s="40"/>
      <c r="T25" s="40"/>
      <c r="U25" s="40"/>
      <c r="V25" s="39"/>
      <c r="W25" s="40"/>
      <c r="X25" s="40"/>
      <c r="Y25" s="18"/>
    </row>
    <row r="26" spans="1:38" ht="18.75" customHeight="1">
      <c r="A26" s="1115"/>
      <c r="B26" s="622"/>
      <c r="C26" s="516"/>
      <c r="D26" s="1633">
        <v>2021</v>
      </c>
      <c r="E26" s="1633"/>
      <c r="F26" s="1633">
        <v>2022</v>
      </c>
      <c r="G26" s="1633"/>
      <c r="H26" s="1633">
        <v>2023</v>
      </c>
      <c r="I26" s="1633"/>
      <c r="J26" s="1633">
        <v>2024</v>
      </c>
      <c r="K26" s="1633"/>
      <c r="L26" s="1116"/>
      <c r="M26" s="1117"/>
      <c r="N26" s="1118"/>
      <c r="O26" s="1118"/>
      <c r="P26" s="1119"/>
      <c r="Q26" s="1119"/>
      <c r="R26" s="1119"/>
      <c r="S26" s="1119"/>
      <c r="T26" s="1119"/>
      <c r="U26" s="1119"/>
      <c r="V26" s="1120"/>
      <c r="W26" s="1119"/>
      <c r="X26" s="1119"/>
      <c r="Y26" s="153"/>
      <c r="Z26" s="149"/>
      <c r="AA26" s="149"/>
      <c r="AB26" s="149"/>
      <c r="AC26" s="149"/>
      <c r="AD26" s="149"/>
      <c r="AE26" s="149"/>
      <c r="AF26" s="149"/>
      <c r="AG26" s="149"/>
      <c r="AH26" s="149"/>
      <c r="AI26" s="149"/>
      <c r="AJ26" s="149"/>
      <c r="AK26" s="149"/>
      <c r="AL26" s="149"/>
    </row>
    <row r="27" spans="1:38" ht="18.75" customHeight="1">
      <c r="A27" s="1115"/>
      <c r="B27" s="622"/>
      <c r="C27" s="477" t="s">
        <v>64</v>
      </c>
      <c r="D27" s="516" t="s">
        <v>470</v>
      </c>
      <c r="E27" s="516" t="s">
        <v>471</v>
      </c>
      <c r="F27" s="516" t="s">
        <v>470</v>
      </c>
      <c r="G27" s="516" t="s">
        <v>471</v>
      </c>
      <c r="H27" s="516" t="s">
        <v>470</v>
      </c>
      <c r="I27" s="516" t="s">
        <v>471</v>
      </c>
      <c r="J27" s="516" t="s">
        <v>470</v>
      </c>
      <c r="K27" s="516" t="s">
        <v>471</v>
      </c>
      <c r="L27" s="1116"/>
      <c r="M27" s="1117"/>
      <c r="N27" s="1117"/>
      <c r="O27" s="1117"/>
      <c r="P27" s="1119"/>
      <c r="Q27" s="1119"/>
      <c r="R27" s="1119"/>
      <c r="S27" s="1119"/>
      <c r="T27" s="1119"/>
      <c r="U27" s="1119"/>
      <c r="V27" s="1120"/>
      <c r="W27" s="1119"/>
      <c r="X27" s="1119"/>
      <c r="Y27" s="153"/>
      <c r="Z27" s="149"/>
      <c r="AA27" s="149"/>
      <c r="AB27" s="149"/>
      <c r="AC27" s="149"/>
      <c r="AD27" s="149"/>
      <c r="AE27" s="149"/>
      <c r="AF27" s="149"/>
      <c r="AG27" s="149"/>
      <c r="AH27" s="149"/>
      <c r="AI27" s="149"/>
      <c r="AJ27" s="149"/>
      <c r="AK27" s="149"/>
      <c r="AL27" s="149"/>
    </row>
    <row r="28" spans="1:38" ht="18.75" customHeight="1">
      <c r="A28" s="489"/>
      <c r="B28" s="50"/>
      <c r="C28" s="673" t="s">
        <v>485</v>
      </c>
      <c r="D28" s="201">
        <v>774.4</v>
      </c>
      <c r="E28" s="713">
        <v>0.97</v>
      </c>
      <c r="F28" s="201">
        <v>264.2</v>
      </c>
      <c r="G28" s="713">
        <v>0.95</v>
      </c>
      <c r="H28" s="201">
        <v>235</v>
      </c>
      <c r="I28" s="713">
        <v>0.94</v>
      </c>
      <c r="J28" s="577">
        <v>350.6</v>
      </c>
      <c r="K28" s="832">
        <v>0.95</v>
      </c>
      <c r="L28" s="1121"/>
      <c r="M28" s="40"/>
      <c r="N28" s="49"/>
      <c r="O28" s="40"/>
      <c r="P28" s="40"/>
      <c r="Q28" s="40"/>
      <c r="R28" s="40"/>
      <c r="S28" s="40"/>
      <c r="T28" s="40"/>
      <c r="U28" s="40"/>
      <c r="V28" s="39"/>
      <c r="W28" s="40"/>
      <c r="X28" s="40"/>
      <c r="Y28" s="18"/>
    </row>
    <row r="29" spans="1:38" ht="18.75" customHeight="1">
      <c r="A29" s="489"/>
      <c r="B29" s="50"/>
      <c r="C29" s="197" t="s">
        <v>486</v>
      </c>
      <c r="D29" s="658">
        <v>18.2</v>
      </c>
      <c r="E29" s="840">
        <v>0.02</v>
      </c>
      <c r="F29" s="658">
        <v>6.9</v>
      </c>
      <c r="G29" s="840">
        <v>0.02</v>
      </c>
      <c r="H29" s="658">
        <v>7.1</v>
      </c>
      <c r="I29" s="840">
        <v>0.03</v>
      </c>
      <c r="J29" s="579">
        <v>11.1</v>
      </c>
      <c r="K29" s="767">
        <v>0.03</v>
      </c>
      <c r="L29" s="1121"/>
      <c r="M29" s="40"/>
      <c r="N29" s="49"/>
      <c r="O29" s="40"/>
      <c r="P29" s="40"/>
      <c r="Q29" s="40"/>
      <c r="R29" s="40"/>
      <c r="S29" s="40"/>
      <c r="T29" s="40"/>
      <c r="U29" s="40"/>
      <c r="V29" s="39"/>
      <c r="W29" s="40"/>
      <c r="X29" s="40"/>
      <c r="Y29" s="18"/>
    </row>
    <row r="30" spans="1:38" ht="18.75" customHeight="1">
      <c r="A30" s="489"/>
      <c r="B30" s="50"/>
      <c r="C30" s="673" t="s">
        <v>487</v>
      </c>
      <c r="D30" s="201">
        <v>7</v>
      </c>
      <c r="E30" s="713">
        <v>0.01</v>
      </c>
      <c r="F30" s="201">
        <v>6.8</v>
      </c>
      <c r="G30" s="713">
        <v>0.02</v>
      </c>
      <c r="H30" s="201">
        <v>7.1</v>
      </c>
      <c r="I30" s="713">
        <v>0.03</v>
      </c>
      <c r="J30" s="577">
        <v>7.3</v>
      </c>
      <c r="K30" s="832">
        <v>0.02</v>
      </c>
      <c r="L30" s="1121"/>
      <c r="M30" s="40"/>
      <c r="N30" s="49"/>
      <c r="O30" s="40"/>
      <c r="P30" s="40"/>
      <c r="Q30" s="40"/>
      <c r="R30" s="40"/>
      <c r="S30" s="40"/>
      <c r="T30" s="40"/>
      <c r="U30" s="40"/>
      <c r="V30" s="39"/>
      <c r="W30" s="40"/>
      <c r="X30" s="40"/>
      <c r="Y30" s="18"/>
    </row>
    <row r="31" spans="1:38" ht="18.75" customHeight="1">
      <c r="A31" s="489"/>
      <c r="B31" s="50"/>
      <c r="C31" s="1292" t="s">
        <v>488</v>
      </c>
      <c r="D31" s="203">
        <v>799.5</v>
      </c>
      <c r="E31" s="1344">
        <v>1</v>
      </c>
      <c r="F31" s="203">
        <v>277.89999999999998</v>
      </c>
      <c r="G31" s="1344">
        <v>1</v>
      </c>
      <c r="H31" s="203">
        <v>249.2</v>
      </c>
      <c r="I31" s="1344">
        <v>1</v>
      </c>
      <c r="J31" s="592">
        <v>369</v>
      </c>
      <c r="K31" s="1343">
        <v>1</v>
      </c>
      <c r="L31" s="1121"/>
      <c r="M31" s="40"/>
      <c r="N31" s="49"/>
      <c r="O31" s="40"/>
      <c r="P31" s="40"/>
      <c r="Q31" s="40"/>
      <c r="R31" s="40"/>
      <c r="S31" s="40"/>
      <c r="T31" s="40"/>
      <c r="U31" s="40"/>
      <c r="V31" s="39"/>
      <c r="W31" s="40"/>
      <c r="X31" s="40"/>
      <c r="Y31" s="18"/>
    </row>
    <row r="32" spans="1:38" ht="18.75" customHeight="1">
      <c r="A32" s="489"/>
      <c r="C32" s="195"/>
      <c r="D32" s="195"/>
      <c r="E32" s="195"/>
      <c r="F32" s="195"/>
      <c r="G32" s="195"/>
      <c r="H32" s="195"/>
      <c r="I32" s="195"/>
      <c r="J32" s="195"/>
      <c r="K32" s="195"/>
      <c r="L32" s="39"/>
      <c r="M32" s="1125"/>
      <c r="N32" s="39"/>
      <c r="O32" s="40"/>
      <c r="P32" s="40"/>
      <c r="Q32" s="40"/>
      <c r="R32" s="40"/>
      <c r="S32" s="40"/>
      <c r="T32" s="40"/>
      <c r="U32" s="40"/>
      <c r="V32" s="39"/>
      <c r="W32" s="40"/>
      <c r="X32" s="40"/>
      <c r="Y32" s="18"/>
    </row>
    <row r="33" spans="1:38" ht="18.75" customHeight="1">
      <c r="A33" s="489"/>
      <c r="C33" s="1914" t="s">
        <v>489</v>
      </c>
      <c r="D33" s="1915"/>
      <c r="E33" s="1915"/>
      <c r="F33" s="1915"/>
      <c r="G33" s="1915"/>
      <c r="H33" s="1915"/>
      <c r="I33" s="1915"/>
      <c r="J33" s="1915"/>
      <c r="K33" s="1916"/>
      <c r="L33" s="39"/>
      <c r="M33" s="40"/>
      <c r="N33" s="39"/>
      <c r="O33" s="40"/>
      <c r="P33" s="40"/>
      <c r="Q33" s="40"/>
      <c r="R33" s="40"/>
      <c r="S33" s="40"/>
      <c r="T33" s="40"/>
      <c r="U33" s="40"/>
      <c r="V33" s="39"/>
      <c r="W33" s="40"/>
      <c r="X33" s="40"/>
      <c r="Y33" s="18"/>
    </row>
    <row r="34" spans="1:38" ht="18.75" customHeight="1">
      <c r="A34" s="1115"/>
      <c r="B34" s="622"/>
      <c r="C34" s="516"/>
      <c r="D34" s="1633">
        <v>2021</v>
      </c>
      <c r="E34" s="1633"/>
      <c r="F34" s="1633">
        <v>2022</v>
      </c>
      <c r="G34" s="1633"/>
      <c r="H34" s="1633">
        <v>2023</v>
      </c>
      <c r="I34" s="1633"/>
      <c r="J34" s="1633">
        <v>2024</v>
      </c>
      <c r="K34" s="1633"/>
      <c r="L34" s="1116"/>
      <c r="M34" s="1117"/>
      <c r="N34" s="1118"/>
      <c r="O34" s="1118"/>
      <c r="P34" s="1119"/>
      <c r="Q34" s="1119"/>
      <c r="R34" s="1119"/>
      <c r="S34" s="1119"/>
      <c r="T34" s="1119"/>
      <c r="U34" s="1119"/>
      <c r="V34" s="1120"/>
      <c r="W34" s="1119"/>
      <c r="X34" s="1119"/>
      <c r="Y34" s="153"/>
      <c r="Z34" s="149"/>
      <c r="AA34" s="149"/>
      <c r="AB34" s="149"/>
      <c r="AC34" s="149"/>
      <c r="AD34" s="149"/>
      <c r="AE34" s="149"/>
      <c r="AF34" s="149"/>
      <c r="AG34" s="149"/>
      <c r="AH34" s="149"/>
      <c r="AI34" s="149"/>
      <c r="AJ34" s="149"/>
      <c r="AK34" s="149"/>
      <c r="AL34" s="149"/>
    </row>
    <row r="35" spans="1:38" ht="18.75" customHeight="1">
      <c r="A35" s="1115"/>
      <c r="B35" s="622"/>
      <c r="C35" s="477" t="s">
        <v>64</v>
      </c>
      <c r="D35" s="200" t="s">
        <v>490</v>
      </c>
      <c r="E35" s="516" t="s">
        <v>471</v>
      </c>
      <c r="F35" s="516" t="s">
        <v>470</v>
      </c>
      <c r="G35" s="516" t="s">
        <v>471</v>
      </c>
      <c r="H35" s="516" t="s">
        <v>470</v>
      </c>
      <c r="I35" s="516" t="s">
        <v>471</v>
      </c>
      <c r="J35" s="516" t="s">
        <v>470</v>
      </c>
      <c r="K35" s="516" t="s">
        <v>471</v>
      </c>
      <c r="L35" s="1116"/>
      <c r="M35" s="1117"/>
      <c r="N35" s="1117"/>
      <c r="O35" s="1117"/>
      <c r="P35" s="1119"/>
      <c r="Q35" s="1119"/>
      <c r="R35" s="1119"/>
      <c r="S35" s="1119"/>
      <c r="T35" s="1119"/>
      <c r="U35" s="1119"/>
      <c r="V35" s="1120"/>
      <c r="W35" s="1119"/>
      <c r="X35" s="1119"/>
      <c r="Y35" s="153"/>
      <c r="Z35" s="149"/>
      <c r="AA35" s="149"/>
      <c r="AB35" s="149"/>
      <c r="AC35" s="149"/>
      <c r="AD35" s="149"/>
      <c r="AE35" s="149"/>
      <c r="AF35" s="149"/>
      <c r="AG35" s="149"/>
      <c r="AH35" s="149"/>
      <c r="AI35" s="149"/>
      <c r="AJ35" s="149"/>
      <c r="AK35" s="149"/>
      <c r="AL35" s="149"/>
    </row>
    <row r="36" spans="1:38" ht="19.5" customHeight="1">
      <c r="A36" s="489"/>
      <c r="B36" s="50"/>
      <c r="C36" s="645" t="s">
        <v>485</v>
      </c>
      <c r="D36" s="841">
        <v>0</v>
      </c>
      <c r="E36" s="767">
        <v>0</v>
      </c>
      <c r="F36" s="841">
        <v>0</v>
      </c>
      <c r="G36" s="767">
        <v>0</v>
      </c>
      <c r="H36" s="841">
        <v>0</v>
      </c>
      <c r="I36" s="767">
        <v>0</v>
      </c>
      <c r="J36" s="841">
        <v>0</v>
      </c>
      <c r="K36" s="832">
        <v>0</v>
      </c>
      <c r="L36" s="1121"/>
      <c r="M36" s="40"/>
      <c r="N36" s="49"/>
      <c r="O36" s="40"/>
      <c r="P36" s="40"/>
      <c r="Q36" s="40"/>
      <c r="R36" s="40"/>
      <c r="S36" s="40"/>
      <c r="T36" s="40"/>
      <c r="U36" s="40"/>
      <c r="V36" s="39"/>
      <c r="W36" s="40"/>
      <c r="X36" s="40"/>
      <c r="Y36" s="18"/>
    </row>
    <row r="37" spans="1:38" ht="19.5" customHeight="1">
      <c r="A37" s="489"/>
      <c r="B37" s="50"/>
      <c r="C37" s="183" t="s">
        <v>486</v>
      </c>
      <c r="D37" s="842">
        <v>0</v>
      </c>
      <c r="E37" s="767">
        <v>0</v>
      </c>
      <c r="F37" s="842">
        <v>0</v>
      </c>
      <c r="G37" s="767">
        <v>0</v>
      </c>
      <c r="H37" s="842">
        <v>0</v>
      </c>
      <c r="I37" s="767">
        <v>0</v>
      </c>
      <c r="J37" s="842">
        <v>0</v>
      </c>
      <c r="K37" s="767">
        <v>0</v>
      </c>
      <c r="L37" s="1121"/>
      <c r="M37" s="40"/>
      <c r="N37" s="39"/>
      <c r="O37" s="40"/>
      <c r="P37" s="40"/>
      <c r="Q37" s="40"/>
      <c r="R37" s="40"/>
      <c r="S37" s="40"/>
      <c r="T37" s="40"/>
      <c r="U37" s="40"/>
      <c r="V37" s="39"/>
      <c r="W37" s="40"/>
      <c r="X37" s="40"/>
      <c r="Y37" s="18"/>
    </row>
    <row r="38" spans="1:38" ht="19.5" customHeight="1">
      <c r="A38" s="489"/>
      <c r="B38" s="50"/>
      <c r="C38" s="645" t="s">
        <v>487</v>
      </c>
      <c r="D38" s="841">
        <v>7</v>
      </c>
      <c r="E38" s="767">
        <v>1</v>
      </c>
      <c r="F38" s="841">
        <v>6.8</v>
      </c>
      <c r="G38" s="767">
        <v>1</v>
      </c>
      <c r="H38" s="841">
        <v>7.1</v>
      </c>
      <c r="I38" s="767">
        <v>1</v>
      </c>
      <c r="J38" s="841">
        <v>7.3</v>
      </c>
      <c r="K38" s="832">
        <v>1</v>
      </c>
      <c r="L38" s="1121"/>
      <c r="M38" s="40"/>
      <c r="N38" s="16"/>
      <c r="O38" s="40"/>
      <c r="P38" s="40"/>
      <c r="Q38" s="40"/>
      <c r="R38" s="40"/>
      <c r="S38" s="40"/>
      <c r="T38" s="40"/>
      <c r="U38" s="40"/>
      <c r="V38" s="39"/>
      <c r="W38" s="40"/>
      <c r="X38" s="40"/>
      <c r="Y38" s="18"/>
    </row>
    <row r="39" spans="1:38" ht="19.5" customHeight="1">
      <c r="A39" s="489"/>
      <c r="B39" s="50"/>
      <c r="C39" s="442" t="s">
        <v>491</v>
      </c>
      <c r="D39" s="1342">
        <v>7</v>
      </c>
      <c r="E39" s="1343">
        <v>1</v>
      </c>
      <c r="F39" s="1342">
        <v>6.8</v>
      </c>
      <c r="G39" s="1343">
        <v>1</v>
      </c>
      <c r="H39" s="1342">
        <v>7.1</v>
      </c>
      <c r="I39" s="1343">
        <v>1</v>
      </c>
      <c r="J39" s="1342">
        <v>7.3</v>
      </c>
      <c r="K39" s="1343">
        <v>1</v>
      </c>
      <c r="L39" s="1121"/>
      <c r="M39" s="40"/>
      <c r="N39" s="49"/>
      <c r="O39" s="40"/>
      <c r="P39" s="40"/>
      <c r="Q39" s="40"/>
      <c r="R39" s="40"/>
      <c r="S39" s="40"/>
      <c r="T39" s="40"/>
      <c r="U39" s="40"/>
      <c r="V39" s="39"/>
      <c r="W39" s="40"/>
      <c r="X39" s="40"/>
      <c r="Y39" s="18"/>
    </row>
    <row r="40" spans="1:38" ht="19.5" customHeight="1">
      <c r="A40" s="489"/>
      <c r="B40" s="50"/>
      <c r="C40" s="647" t="s">
        <v>492</v>
      </c>
      <c r="D40" s="586">
        <v>369.5</v>
      </c>
      <c r="E40" s="772" t="s">
        <v>130</v>
      </c>
      <c r="F40" s="843">
        <v>397.8</v>
      </c>
      <c r="G40" s="772" t="s">
        <v>130</v>
      </c>
      <c r="H40" s="843">
        <v>416.3</v>
      </c>
      <c r="I40" s="772" t="s">
        <v>130</v>
      </c>
      <c r="J40" s="843">
        <v>432.2</v>
      </c>
      <c r="K40" s="1126" t="s">
        <v>130</v>
      </c>
      <c r="L40" s="1124"/>
      <c r="M40" s="40"/>
      <c r="N40" s="1127"/>
      <c r="O40" s="40"/>
      <c r="P40" s="40"/>
      <c r="Q40" s="40"/>
      <c r="R40" s="40"/>
      <c r="S40" s="40"/>
      <c r="T40" s="40"/>
      <c r="U40" s="40"/>
      <c r="V40" s="39"/>
      <c r="W40" s="40"/>
      <c r="X40" s="40"/>
      <c r="Y40" s="18"/>
    </row>
    <row r="41" spans="1:38" ht="42" customHeight="1">
      <c r="A41" s="489"/>
      <c r="C41" s="1917" t="s">
        <v>493</v>
      </c>
      <c r="D41" s="1918"/>
      <c r="E41" s="1918"/>
      <c r="F41" s="1918"/>
      <c r="G41" s="1918"/>
      <c r="H41" s="1918"/>
      <c r="I41" s="1918"/>
      <c r="J41" s="1918"/>
      <c r="K41" s="1918"/>
      <c r="L41" s="1918"/>
      <c r="M41" s="1919"/>
      <c r="N41" s="49"/>
      <c r="O41" s="40"/>
      <c r="P41" s="40"/>
      <c r="Q41" s="40"/>
      <c r="R41" s="40"/>
      <c r="S41" s="40"/>
      <c r="T41" s="40"/>
      <c r="U41" s="40"/>
      <c r="V41" s="39"/>
      <c r="W41" s="40"/>
      <c r="X41" s="40"/>
      <c r="Y41" s="18"/>
    </row>
    <row r="42" spans="1:38" ht="14.25" customHeight="1">
      <c r="A42" s="489"/>
      <c r="C42" s="40"/>
      <c r="D42" s="40"/>
      <c r="E42" s="40"/>
      <c r="F42" s="40"/>
      <c r="G42" s="40"/>
      <c r="H42" s="40"/>
      <c r="I42" s="40"/>
      <c r="J42" s="40"/>
      <c r="K42" s="40"/>
      <c r="L42" s="40"/>
      <c r="M42" s="40"/>
      <c r="N42" s="40"/>
      <c r="O42" s="40"/>
      <c r="P42" s="40"/>
      <c r="Q42" s="40"/>
      <c r="R42" s="40"/>
      <c r="S42" s="40"/>
      <c r="T42" s="40"/>
      <c r="U42" s="40"/>
      <c r="V42" s="39"/>
      <c r="W42" s="40"/>
      <c r="X42" s="40"/>
      <c r="Y42" s="18"/>
    </row>
    <row r="43" spans="1:38" s="79" customFormat="1" ht="36.75" customHeight="1">
      <c r="A43" s="1113"/>
      <c r="C43" s="1920" t="s">
        <v>494</v>
      </c>
      <c r="D43" s="1920"/>
      <c r="E43" s="1920"/>
      <c r="F43" s="1920"/>
      <c r="G43" s="1920"/>
      <c r="H43" s="1920"/>
      <c r="I43" s="1920"/>
      <c r="J43" s="1920"/>
      <c r="K43" s="1920"/>
      <c r="L43" s="1920"/>
      <c r="M43" s="135"/>
      <c r="N43" s="108"/>
      <c r="O43" s="108"/>
      <c r="P43" s="108"/>
      <c r="Q43" s="108"/>
      <c r="R43" s="108"/>
      <c r="S43" s="108"/>
      <c r="T43" s="108"/>
      <c r="U43" s="108"/>
      <c r="V43" s="52"/>
      <c r="W43" s="108"/>
      <c r="X43" s="108"/>
      <c r="Y43" s="78"/>
    </row>
    <row r="44" spans="1:38" ht="25.5" customHeight="1">
      <c r="A44" s="489"/>
      <c r="B44" s="50"/>
      <c r="C44" s="1632" t="s">
        <v>495</v>
      </c>
      <c r="D44" s="1632"/>
      <c r="E44" s="1632"/>
      <c r="F44" s="1632"/>
      <c r="G44" s="1632"/>
      <c r="H44" s="1632"/>
      <c r="I44" s="1632"/>
      <c r="J44" s="1632"/>
      <c r="K44" s="1632"/>
      <c r="L44" s="39"/>
      <c r="M44" s="40"/>
      <c r="N44" s="40"/>
      <c r="O44" s="40"/>
      <c r="P44" s="40"/>
      <c r="Q44" s="40"/>
      <c r="R44" s="40"/>
      <c r="S44" s="40"/>
      <c r="T44" s="40"/>
      <c r="U44" s="40"/>
      <c r="V44" s="39"/>
      <c r="W44" s="40"/>
      <c r="X44" s="40"/>
      <c r="Y44" s="18"/>
    </row>
    <row r="45" spans="1:38" ht="18" customHeight="1">
      <c r="A45" s="1115"/>
      <c r="B45" s="622"/>
      <c r="C45" s="516"/>
      <c r="D45" s="1633">
        <v>2021</v>
      </c>
      <c r="E45" s="1633"/>
      <c r="F45" s="1633">
        <v>2022</v>
      </c>
      <c r="G45" s="1633"/>
      <c r="H45" s="1633">
        <v>2023</v>
      </c>
      <c r="I45" s="1633"/>
      <c r="J45" s="1633">
        <v>2024</v>
      </c>
      <c r="K45" s="1633"/>
      <c r="L45" s="1116"/>
      <c r="M45" s="1117"/>
      <c r="N45" s="1118"/>
      <c r="O45" s="1118"/>
      <c r="P45" s="1119"/>
      <c r="Q45" s="1119"/>
      <c r="R45" s="1119"/>
      <c r="S45" s="1119"/>
      <c r="T45" s="1119"/>
      <c r="U45" s="1119"/>
      <c r="V45" s="1120"/>
      <c r="W45" s="1119"/>
      <c r="X45" s="1119"/>
      <c r="Y45" s="153"/>
      <c r="Z45" s="149"/>
      <c r="AA45" s="149"/>
      <c r="AB45" s="149"/>
      <c r="AC45" s="149"/>
      <c r="AD45" s="149"/>
      <c r="AE45" s="149"/>
      <c r="AF45" s="149"/>
      <c r="AG45" s="149"/>
      <c r="AH45" s="149"/>
      <c r="AI45" s="149"/>
      <c r="AJ45" s="149"/>
      <c r="AK45" s="149"/>
      <c r="AL45" s="149"/>
    </row>
    <row r="46" spans="1:38" ht="18" customHeight="1">
      <c r="A46" s="1115"/>
      <c r="B46" s="622"/>
      <c r="C46" s="477" t="s">
        <v>64</v>
      </c>
      <c r="D46" s="516" t="s">
        <v>470</v>
      </c>
      <c r="E46" s="516" t="s">
        <v>471</v>
      </c>
      <c r="F46" s="516" t="s">
        <v>470</v>
      </c>
      <c r="G46" s="516" t="s">
        <v>471</v>
      </c>
      <c r="H46" s="516" t="s">
        <v>470</v>
      </c>
      <c r="I46" s="516" t="s">
        <v>471</v>
      </c>
      <c r="J46" s="516" t="s">
        <v>470</v>
      </c>
      <c r="K46" s="516" t="s">
        <v>471</v>
      </c>
      <c r="L46" s="1116"/>
      <c r="M46" s="1117"/>
      <c r="N46" s="1117"/>
      <c r="O46" s="1117"/>
      <c r="P46" s="1119"/>
      <c r="Q46" s="1119"/>
      <c r="R46" s="1119"/>
      <c r="S46" s="1119"/>
      <c r="T46" s="1119"/>
      <c r="U46" s="1119"/>
      <c r="V46" s="1120"/>
      <c r="W46" s="1119"/>
      <c r="X46" s="1119"/>
      <c r="Y46" s="153"/>
      <c r="Z46" s="149"/>
      <c r="AA46" s="149"/>
      <c r="AB46" s="149"/>
      <c r="AC46" s="149"/>
      <c r="AD46" s="149"/>
      <c r="AE46" s="149"/>
      <c r="AF46" s="149"/>
      <c r="AG46" s="149"/>
      <c r="AH46" s="149"/>
      <c r="AI46" s="149"/>
      <c r="AJ46" s="149"/>
      <c r="AK46" s="149"/>
      <c r="AL46" s="149"/>
    </row>
    <row r="47" spans="1:38" ht="29.25" customHeight="1">
      <c r="A47" s="489"/>
      <c r="B47" s="50"/>
      <c r="C47" s="645" t="s">
        <v>496</v>
      </c>
      <c r="D47" s="1341">
        <v>2052.1999999999998</v>
      </c>
      <c r="E47" s="767">
        <v>0.85</v>
      </c>
      <c r="F47" s="1341">
        <v>971.3</v>
      </c>
      <c r="G47" s="767">
        <v>0.72</v>
      </c>
      <c r="H47" s="1341">
        <v>917.1</v>
      </c>
      <c r="I47" s="767">
        <v>0.69</v>
      </c>
      <c r="J47" s="1341">
        <v>655.4</v>
      </c>
      <c r="K47" s="767">
        <v>0.67</v>
      </c>
      <c r="L47" s="1121"/>
      <c r="M47" s="40"/>
      <c r="N47" s="40"/>
      <c r="O47" s="40"/>
      <c r="P47" s="40"/>
      <c r="Q47" s="40"/>
      <c r="R47" s="40"/>
      <c r="S47" s="40"/>
      <c r="T47" s="40"/>
      <c r="U47" s="40"/>
      <c r="V47" s="39"/>
      <c r="W47" s="40"/>
      <c r="X47" s="40"/>
      <c r="Y47" s="18"/>
    </row>
    <row r="48" spans="1:38" ht="30">
      <c r="A48" s="489"/>
      <c r="B48" s="50"/>
      <c r="C48" s="183" t="s">
        <v>497</v>
      </c>
      <c r="D48" s="574">
        <v>36.9</v>
      </c>
      <c r="E48" s="767">
        <v>0.02</v>
      </c>
      <c r="F48" s="574">
        <v>51.1</v>
      </c>
      <c r="G48" s="767">
        <v>0.04</v>
      </c>
      <c r="H48" s="574">
        <v>48.5</v>
      </c>
      <c r="I48" s="767">
        <v>0.04</v>
      </c>
      <c r="J48" s="574">
        <v>53.6</v>
      </c>
      <c r="K48" s="767">
        <v>0.06</v>
      </c>
      <c r="L48" s="1121"/>
      <c r="M48" s="40"/>
      <c r="N48" s="40"/>
      <c r="O48" s="40"/>
      <c r="P48" s="40"/>
      <c r="Q48" s="40"/>
      <c r="R48" s="40"/>
      <c r="S48" s="40"/>
      <c r="T48" s="40"/>
      <c r="U48" s="40"/>
      <c r="V48" s="39"/>
      <c r="W48" s="40"/>
      <c r="X48" s="40"/>
      <c r="Y48" s="18"/>
    </row>
    <row r="49" spans="1:25" ht="30">
      <c r="A49" s="489"/>
      <c r="B49" s="50"/>
      <c r="C49" s="645" t="s">
        <v>498</v>
      </c>
      <c r="D49" s="1341">
        <v>79.7</v>
      </c>
      <c r="E49" s="767">
        <v>0.03</v>
      </c>
      <c r="F49" s="1341">
        <v>93.7</v>
      </c>
      <c r="G49" s="767">
        <v>7.0000000000000007E-2</v>
      </c>
      <c r="H49" s="1341">
        <v>144.19999999999999</v>
      </c>
      <c r="I49" s="767">
        <v>0.11</v>
      </c>
      <c r="J49" s="1341">
        <v>57.7</v>
      </c>
      <c r="K49" s="767">
        <v>0.06</v>
      </c>
      <c r="L49" s="1121"/>
      <c r="M49" s="40"/>
      <c r="N49" s="40"/>
      <c r="O49" s="40"/>
      <c r="P49" s="40"/>
      <c r="Q49" s="40"/>
      <c r="R49" s="40"/>
      <c r="S49" s="40"/>
      <c r="T49" s="40"/>
      <c r="U49" s="40"/>
      <c r="V49" s="39"/>
      <c r="W49" s="40"/>
      <c r="X49" s="40"/>
      <c r="Y49" s="18"/>
    </row>
    <row r="50" spans="1:25" ht="29.25" customHeight="1">
      <c r="A50" s="489"/>
      <c r="B50" s="50"/>
      <c r="C50" s="183" t="s">
        <v>499</v>
      </c>
      <c r="D50" s="574">
        <v>0.1</v>
      </c>
      <c r="E50" s="767">
        <v>0</v>
      </c>
      <c r="F50" s="574">
        <v>0.4</v>
      </c>
      <c r="G50" s="767">
        <v>0</v>
      </c>
      <c r="H50" s="574">
        <v>0.4</v>
      </c>
      <c r="I50" s="767">
        <v>0</v>
      </c>
      <c r="J50" s="574">
        <v>0.5</v>
      </c>
      <c r="K50" s="767">
        <v>0</v>
      </c>
      <c r="L50" s="1121"/>
      <c r="M50" s="40"/>
      <c r="N50" s="40"/>
      <c r="O50" s="40"/>
      <c r="P50" s="40"/>
      <c r="Q50" s="40"/>
      <c r="R50" s="40"/>
      <c r="S50" s="40"/>
      <c r="T50" s="40"/>
      <c r="U50" s="40"/>
      <c r="V50" s="39"/>
      <c r="W50" s="40"/>
      <c r="X50" s="40"/>
      <c r="Y50" s="18"/>
    </row>
    <row r="51" spans="1:25" ht="30">
      <c r="A51" s="489"/>
      <c r="B51" s="50"/>
      <c r="C51" s="645" t="s">
        <v>500</v>
      </c>
      <c r="D51" s="1341">
        <v>31.6</v>
      </c>
      <c r="E51" s="767">
        <v>0.01</v>
      </c>
      <c r="F51" s="1341">
        <v>42</v>
      </c>
      <c r="G51" s="767">
        <v>0.03</v>
      </c>
      <c r="H51" s="1341">
        <v>34.200000000000003</v>
      </c>
      <c r="I51" s="767">
        <v>0.03</v>
      </c>
      <c r="J51" s="1341">
        <v>25.7</v>
      </c>
      <c r="K51" s="767">
        <v>0.03</v>
      </c>
      <c r="L51" s="1121"/>
      <c r="M51" s="40"/>
      <c r="N51" s="40"/>
      <c r="O51" s="40"/>
      <c r="P51" s="40"/>
      <c r="Q51" s="40"/>
      <c r="R51" s="40"/>
      <c r="S51" s="40"/>
      <c r="T51" s="40"/>
      <c r="U51" s="40"/>
      <c r="V51" s="39"/>
      <c r="W51" s="40"/>
      <c r="X51" s="40"/>
      <c r="Y51" s="18"/>
    </row>
    <row r="52" spans="1:25" ht="29.25" customHeight="1">
      <c r="A52" s="489"/>
      <c r="B52" s="50"/>
      <c r="C52" s="646" t="s">
        <v>501</v>
      </c>
      <c r="D52" s="1346">
        <v>208.2</v>
      </c>
      <c r="E52" s="767">
        <v>0.09</v>
      </c>
      <c r="F52" s="1346">
        <v>191.1</v>
      </c>
      <c r="G52" s="767">
        <v>0.14000000000000001</v>
      </c>
      <c r="H52" s="1346">
        <v>194.1</v>
      </c>
      <c r="I52" s="767">
        <v>0.15</v>
      </c>
      <c r="J52" s="1346">
        <v>181.5</v>
      </c>
      <c r="K52" s="767">
        <v>0.19</v>
      </c>
      <c r="L52" s="1121"/>
      <c r="M52" s="40"/>
      <c r="N52" s="40"/>
      <c r="O52" s="40"/>
      <c r="P52" s="40"/>
      <c r="Q52" s="40"/>
      <c r="R52" s="40"/>
      <c r="S52" s="40"/>
      <c r="T52" s="40"/>
      <c r="U52" s="40"/>
      <c r="V52" s="39"/>
      <c r="W52" s="40"/>
      <c r="X52" s="40"/>
      <c r="Y52" s="18"/>
    </row>
    <row r="53" spans="1:25" ht="29.25" customHeight="1">
      <c r="A53" s="489"/>
      <c r="B53" s="50"/>
      <c r="C53" s="442" t="s">
        <v>502</v>
      </c>
      <c r="D53" s="1345">
        <v>2408.6999999999998</v>
      </c>
      <c r="E53" s="1343">
        <v>1</v>
      </c>
      <c r="F53" s="1345">
        <v>1349.6</v>
      </c>
      <c r="G53" s="1343">
        <v>1</v>
      </c>
      <c r="H53" s="1345">
        <v>1338.5</v>
      </c>
      <c r="I53" s="1343">
        <v>1</v>
      </c>
      <c r="J53" s="1345">
        <v>974.6</v>
      </c>
      <c r="K53" s="1343">
        <v>1</v>
      </c>
      <c r="L53" s="1121"/>
      <c r="M53" s="40"/>
      <c r="N53" s="40"/>
      <c r="O53" s="40"/>
      <c r="P53" s="40"/>
      <c r="Q53" s="40"/>
      <c r="R53" s="40"/>
      <c r="S53" s="40"/>
      <c r="T53" s="40"/>
      <c r="U53" s="40"/>
      <c r="V53" s="39"/>
      <c r="W53" s="40"/>
      <c r="X53" s="40"/>
      <c r="Y53" s="18"/>
    </row>
    <row r="54" spans="1:25" ht="29.25" customHeight="1">
      <c r="A54" s="489"/>
      <c r="B54" s="50"/>
      <c r="C54" s="647" t="s">
        <v>503</v>
      </c>
      <c r="D54" s="1340">
        <v>11.5</v>
      </c>
      <c r="E54" s="772" t="s">
        <v>130</v>
      </c>
      <c r="F54" s="1340">
        <v>12.8</v>
      </c>
      <c r="G54" s="772" t="s">
        <v>130</v>
      </c>
      <c r="H54" s="1340">
        <v>18.8</v>
      </c>
      <c r="I54" s="772" t="s">
        <v>130</v>
      </c>
      <c r="J54" s="1340">
        <v>9.5</v>
      </c>
      <c r="K54" s="185" t="s">
        <v>130</v>
      </c>
      <c r="L54" s="1124"/>
      <c r="M54" s="40"/>
      <c r="N54" s="40"/>
      <c r="O54" s="40"/>
      <c r="P54" s="40"/>
      <c r="Q54" s="40"/>
      <c r="R54" s="40"/>
      <c r="S54" s="40"/>
      <c r="T54" s="40"/>
      <c r="U54" s="40"/>
      <c r="V54" s="39"/>
      <c r="W54" s="40"/>
      <c r="X54" s="40"/>
      <c r="Y54" s="18"/>
    </row>
    <row r="55" spans="1:25" ht="36.75" customHeight="1">
      <c r="A55" s="489"/>
      <c r="C55" s="1921" t="s">
        <v>504</v>
      </c>
      <c r="D55" s="1922"/>
      <c r="E55" s="1922"/>
      <c r="F55" s="1922"/>
      <c r="G55" s="1922"/>
      <c r="H55" s="1922"/>
      <c r="I55" s="1922"/>
      <c r="J55" s="1922"/>
      <c r="K55" s="1922"/>
      <c r="L55" s="1922"/>
      <c r="M55" s="1923"/>
      <c r="N55" s="40"/>
      <c r="O55" s="40"/>
      <c r="P55" s="40"/>
      <c r="Q55" s="40"/>
      <c r="R55" s="40"/>
      <c r="S55" s="40"/>
      <c r="T55" s="40"/>
      <c r="U55" s="40"/>
      <c r="V55" s="39"/>
      <c r="W55" s="40"/>
      <c r="X55" s="40"/>
      <c r="Y55" s="18"/>
    </row>
    <row r="56" spans="1:25" ht="14.5">
      <c r="A56" s="489"/>
      <c r="C56" s="1128"/>
      <c r="D56" s="1128"/>
      <c r="E56" s="1128"/>
      <c r="F56" s="1128"/>
      <c r="G56" s="1128"/>
      <c r="H56" s="40"/>
      <c r="I56" s="40"/>
      <c r="J56" s="40"/>
      <c r="K56" s="40"/>
      <c r="L56" s="40"/>
      <c r="M56" s="40"/>
      <c r="N56" s="40"/>
      <c r="O56" s="40"/>
      <c r="P56" s="40"/>
      <c r="Q56" s="40"/>
      <c r="R56" s="40"/>
      <c r="S56" s="40"/>
      <c r="T56" s="40"/>
      <c r="U56" s="40"/>
      <c r="V56" s="39"/>
      <c r="W56" s="40"/>
      <c r="X56" s="40"/>
      <c r="Y56" s="18"/>
    </row>
    <row r="57" spans="1:25" s="202" customFormat="1" ht="33" customHeight="1">
      <c r="A57" s="1129"/>
      <c r="B57" s="1280"/>
      <c r="C57" s="1927" t="s">
        <v>505</v>
      </c>
      <c r="D57" s="1927"/>
      <c r="E57" s="1927"/>
      <c r="F57" s="1927"/>
      <c r="G57" s="1928"/>
      <c r="H57" s="40"/>
      <c r="I57" s="1128"/>
      <c r="J57" s="1128"/>
      <c r="K57" s="1128"/>
      <c r="L57" s="1128"/>
      <c r="M57" s="1128"/>
      <c r="N57" s="1128"/>
      <c r="O57" s="1128"/>
      <c r="P57" s="1128"/>
      <c r="Q57" s="1128"/>
      <c r="R57" s="1128"/>
      <c r="S57" s="1128"/>
      <c r="T57" s="1130"/>
      <c r="U57" s="1130"/>
      <c r="V57" s="1128"/>
      <c r="W57" s="1130"/>
      <c r="X57" s="1130"/>
      <c r="Y57" s="1131"/>
    </row>
    <row r="58" spans="1:25" ht="21" customHeight="1">
      <c r="A58" s="489"/>
      <c r="B58" s="50"/>
      <c r="C58" s="477" t="s">
        <v>332</v>
      </c>
      <c r="D58" s="516">
        <v>2021</v>
      </c>
      <c r="E58" s="516">
        <v>2022</v>
      </c>
      <c r="F58" s="516">
        <v>2023</v>
      </c>
      <c r="G58" s="516">
        <v>2024</v>
      </c>
      <c r="H58" s="40"/>
      <c r="I58" s="1128"/>
      <c r="J58" s="1128"/>
      <c r="K58" s="1128"/>
      <c r="L58" s="1128"/>
      <c r="M58" s="1128"/>
      <c r="N58" s="1128"/>
      <c r="O58" s="1128"/>
      <c r="P58" s="1128"/>
      <c r="Q58" s="1128"/>
      <c r="R58" s="1128"/>
      <c r="S58" s="1128"/>
      <c r="T58" s="40"/>
      <c r="U58" s="40"/>
      <c r="V58" s="39"/>
      <c r="W58" s="40"/>
      <c r="X58" s="40"/>
      <c r="Y58" s="18"/>
    </row>
    <row r="59" spans="1:25" ht="23.25" customHeight="1">
      <c r="A59" s="489"/>
      <c r="B59" s="50"/>
      <c r="C59" s="647" t="s">
        <v>506</v>
      </c>
      <c r="D59" s="714">
        <v>8.0000000000000002E-3</v>
      </c>
      <c r="E59" s="714">
        <v>8.9999999999999993E-3</v>
      </c>
      <c r="F59" s="714">
        <v>8.9999999999999993E-3</v>
      </c>
      <c r="G59" s="714">
        <v>8.0000000000000002E-3</v>
      </c>
      <c r="H59" s="40"/>
      <c r="I59" s="40"/>
      <c r="J59" s="40"/>
      <c r="K59" s="40"/>
      <c r="L59" s="40"/>
      <c r="M59" s="40"/>
      <c r="N59" s="40"/>
      <c r="O59" s="40"/>
      <c r="P59" s="40"/>
      <c r="Q59" s="40"/>
      <c r="R59" s="40"/>
      <c r="S59" s="40"/>
      <c r="T59" s="40"/>
      <c r="U59" s="40"/>
      <c r="V59" s="39"/>
      <c r="W59" s="40"/>
      <c r="X59" s="40"/>
      <c r="Y59" s="18"/>
    </row>
    <row r="60" spans="1:25" ht="23.25" customHeight="1">
      <c r="A60" s="489"/>
      <c r="B60" s="50"/>
      <c r="C60" s="647" t="s">
        <v>507</v>
      </c>
      <c r="D60" s="762">
        <v>0.2</v>
      </c>
      <c r="E60" s="762">
        <v>0.24</v>
      </c>
      <c r="F60" s="762">
        <v>0.22</v>
      </c>
      <c r="G60" s="762">
        <v>0.21</v>
      </c>
      <c r="H60" s="40"/>
      <c r="I60" s="40"/>
      <c r="J60" s="40"/>
      <c r="K60" s="40"/>
      <c r="L60" s="40"/>
      <c r="M60" s="40"/>
      <c r="N60" s="40"/>
      <c r="O60" s="40"/>
      <c r="P60" s="40"/>
      <c r="Q60" s="40"/>
      <c r="R60" s="40"/>
      <c r="S60" s="40"/>
      <c r="T60" s="40"/>
      <c r="U60" s="40"/>
      <c r="V60" s="39"/>
      <c r="W60" s="40"/>
      <c r="X60" s="40"/>
      <c r="Y60" s="18"/>
    </row>
    <row r="61" spans="1:25" ht="23.25" customHeight="1">
      <c r="A61" s="489"/>
      <c r="B61" s="50"/>
      <c r="C61" s="647" t="s">
        <v>508</v>
      </c>
      <c r="D61" s="762">
        <v>2.56</v>
      </c>
      <c r="E61" s="762">
        <v>3.03</v>
      </c>
      <c r="F61" s="762">
        <v>3.23</v>
      </c>
      <c r="G61" s="762">
        <v>2.87</v>
      </c>
      <c r="H61" s="40"/>
      <c r="I61" s="40"/>
      <c r="J61" s="40"/>
      <c r="K61" s="40"/>
      <c r="L61" s="40"/>
      <c r="M61" s="40"/>
      <c r="N61" s="40"/>
      <c r="O61" s="40"/>
      <c r="P61" s="40"/>
      <c r="Q61" s="40"/>
      <c r="R61" s="40"/>
      <c r="S61" s="40"/>
      <c r="T61" s="40"/>
      <c r="U61" s="40"/>
      <c r="V61" s="39"/>
      <c r="W61" s="40"/>
      <c r="X61" s="40"/>
      <c r="Y61" s="18"/>
    </row>
    <row r="62" spans="1:25" ht="23.25" customHeight="1">
      <c r="A62" s="489"/>
      <c r="B62" s="50"/>
      <c r="C62" s="647" t="s">
        <v>509</v>
      </c>
      <c r="D62" s="762">
        <v>0.13</v>
      </c>
      <c r="E62" s="762">
        <v>0.13</v>
      </c>
      <c r="F62" s="762">
        <v>0.13</v>
      </c>
      <c r="G62" s="762">
        <v>0.13</v>
      </c>
      <c r="H62" s="40"/>
      <c r="I62" s="40"/>
      <c r="J62" s="40"/>
      <c r="K62" s="40"/>
      <c r="L62" s="40"/>
      <c r="M62" s="40"/>
      <c r="N62" s="40"/>
      <c r="O62" s="40"/>
      <c r="P62" s="40"/>
      <c r="Q62" s="40"/>
      <c r="R62" s="40"/>
      <c r="S62" s="40"/>
      <c r="T62" s="40"/>
      <c r="U62" s="40"/>
      <c r="V62" s="39"/>
      <c r="W62" s="40"/>
      <c r="X62" s="40"/>
      <c r="Y62" s="18"/>
    </row>
    <row r="63" spans="1:25" ht="23.25" customHeight="1">
      <c r="A63" s="489"/>
      <c r="B63" s="50"/>
      <c r="C63" s="647" t="s">
        <v>510</v>
      </c>
      <c r="D63" s="762">
        <v>0.11</v>
      </c>
      <c r="E63" s="762">
        <v>0.11</v>
      </c>
      <c r="F63" s="762">
        <v>0.11</v>
      </c>
      <c r="G63" s="762">
        <v>0.12</v>
      </c>
      <c r="H63" s="40"/>
      <c r="I63" s="40"/>
      <c r="J63" s="40"/>
      <c r="K63" s="40"/>
      <c r="L63" s="40"/>
      <c r="M63" s="40"/>
      <c r="N63" s="40"/>
      <c r="O63" s="40"/>
      <c r="P63" s="40"/>
      <c r="Q63" s="40"/>
      <c r="R63" s="40"/>
      <c r="S63" s="40"/>
      <c r="T63" s="40"/>
      <c r="U63" s="40"/>
      <c r="V63" s="39"/>
      <c r="W63" s="40"/>
      <c r="X63" s="40"/>
      <c r="Y63" s="18"/>
    </row>
    <row r="64" spans="1:25" ht="23.25" customHeight="1">
      <c r="A64" s="489"/>
      <c r="B64" s="50"/>
      <c r="C64" s="647" t="s">
        <v>511</v>
      </c>
      <c r="D64" s="762">
        <v>0.26</v>
      </c>
      <c r="E64" s="762">
        <v>0.25</v>
      </c>
      <c r="F64" s="762">
        <v>0.28000000000000003</v>
      </c>
      <c r="G64" s="762">
        <v>0.31</v>
      </c>
      <c r="H64" s="40"/>
      <c r="I64" s="40"/>
      <c r="J64" s="40"/>
      <c r="K64" s="40"/>
      <c r="L64" s="40"/>
      <c r="M64" s="40"/>
      <c r="N64" s="40"/>
      <c r="O64" s="40"/>
      <c r="P64" s="40"/>
      <c r="Q64" s="40"/>
      <c r="R64" s="40"/>
      <c r="S64" s="40"/>
      <c r="T64" s="40"/>
      <c r="U64" s="40"/>
      <c r="V64" s="39"/>
      <c r="W64" s="40"/>
      <c r="X64" s="40"/>
      <c r="Y64" s="18"/>
    </row>
    <row r="65" spans="1:25" ht="23.25" customHeight="1">
      <c r="A65" s="489"/>
      <c r="B65" s="50"/>
      <c r="C65" s="647" t="s">
        <v>512</v>
      </c>
      <c r="D65" s="762">
        <v>0.96</v>
      </c>
      <c r="E65" s="762">
        <v>0.91</v>
      </c>
      <c r="F65" s="762">
        <v>0.93</v>
      </c>
      <c r="G65" s="762">
        <v>0.95</v>
      </c>
      <c r="H65" s="40"/>
      <c r="I65" s="40"/>
      <c r="J65" s="40"/>
      <c r="K65" s="40"/>
      <c r="L65" s="40"/>
      <c r="M65" s="40"/>
      <c r="N65" s="40"/>
      <c r="O65" s="40"/>
      <c r="P65" s="40"/>
      <c r="Q65" s="40"/>
      <c r="R65" s="40"/>
      <c r="S65" s="40"/>
      <c r="T65" s="40"/>
      <c r="U65" s="40"/>
      <c r="V65" s="39"/>
      <c r="W65" s="40"/>
      <c r="X65" s="40"/>
      <c r="Y65" s="18"/>
    </row>
    <row r="66" spans="1:25" ht="23.25" customHeight="1">
      <c r="A66" s="489"/>
      <c r="B66" s="50"/>
      <c r="C66" s="647" t="s">
        <v>513</v>
      </c>
      <c r="D66" s="762" t="s">
        <v>61</v>
      </c>
      <c r="E66" s="762">
        <v>0.31</v>
      </c>
      <c r="F66" s="762">
        <v>0.27</v>
      </c>
      <c r="G66" s="762">
        <v>0.25</v>
      </c>
      <c r="H66" s="40"/>
      <c r="I66" s="40"/>
      <c r="J66" s="40"/>
      <c r="K66" s="40"/>
      <c r="L66" s="40"/>
      <c r="M66" s="40"/>
      <c r="N66" s="40"/>
      <c r="O66" s="40"/>
      <c r="P66" s="40"/>
      <c r="Q66" s="40"/>
      <c r="R66" s="40"/>
      <c r="S66" s="40"/>
      <c r="T66" s="40"/>
      <c r="U66" s="40"/>
      <c r="V66" s="39"/>
      <c r="W66" s="40"/>
      <c r="X66" s="40"/>
      <c r="Y66" s="18"/>
    </row>
    <row r="67" spans="1:25" ht="23.25" customHeight="1">
      <c r="A67" s="489"/>
      <c r="B67" s="50"/>
      <c r="C67" s="660"/>
      <c r="D67" s="201"/>
      <c r="E67" s="201"/>
      <c r="F67" s="201"/>
      <c r="G67" s="201"/>
      <c r="H67" s="39"/>
      <c r="I67" s="40"/>
      <c r="J67" s="40"/>
      <c r="K67" s="40"/>
      <c r="L67" s="40"/>
      <c r="M67" s="40"/>
      <c r="N67" s="40"/>
      <c r="O67" s="40"/>
      <c r="P67" s="40"/>
      <c r="Q67" s="40"/>
      <c r="R67" s="40"/>
      <c r="S67" s="40"/>
      <c r="T67" s="40"/>
      <c r="U67" s="40"/>
      <c r="V67" s="39"/>
      <c r="W67" s="40"/>
      <c r="X67" s="40"/>
      <c r="Y67" s="18"/>
    </row>
    <row r="68" spans="1:25" s="79" customFormat="1" ht="26.25" customHeight="1">
      <c r="A68" s="1113"/>
      <c r="C68" s="1920" t="s">
        <v>514</v>
      </c>
      <c r="D68" s="1920"/>
      <c r="E68" s="1920"/>
      <c r="F68" s="1920"/>
      <c r="G68" s="1920"/>
      <c r="H68" s="1920"/>
      <c r="I68" s="1920"/>
      <c r="J68" s="1920"/>
      <c r="K68" s="1920"/>
      <c r="L68" s="1920"/>
      <c r="M68" s="108"/>
      <c r="N68" s="108"/>
      <c r="O68" s="108"/>
      <c r="P68" s="108"/>
      <c r="Q68" s="108"/>
      <c r="R68" s="108"/>
      <c r="S68" s="108"/>
      <c r="T68" s="108"/>
      <c r="U68" s="108"/>
      <c r="V68" s="1132"/>
      <c r="W68" s="28"/>
      <c r="X68" s="28"/>
    </row>
    <row r="69" spans="1:25" ht="24" customHeight="1">
      <c r="A69" s="489"/>
      <c r="B69" s="50"/>
      <c r="C69" s="1914" t="s">
        <v>515</v>
      </c>
      <c r="D69" s="1915"/>
      <c r="E69" s="1915"/>
      <c r="F69" s="1915"/>
      <c r="G69" s="1938"/>
      <c r="H69" s="79"/>
      <c r="I69" s="78"/>
      <c r="J69" s="108"/>
      <c r="K69" s="108"/>
      <c r="L69" s="52"/>
      <c r="M69" s="40"/>
      <c r="N69" s="40"/>
      <c r="O69" s="40"/>
      <c r="P69" s="40"/>
      <c r="Q69" s="40"/>
      <c r="R69" s="40"/>
      <c r="S69" s="40"/>
      <c r="T69" s="40"/>
      <c r="U69" s="40"/>
      <c r="V69" s="18"/>
    </row>
    <row r="70" spans="1:25" ht="24" customHeight="1">
      <c r="A70" s="489"/>
      <c r="B70" s="50"/>
      <c r="C70" s="519" t="s">
        <v>50</v>
      </c>
      <c r="D70" s="817">
        <v>2021</v>
      </c>
      <c r="E70" s="817">
        <v>2022</v>
      </c>
      <c r="F70" s="817">
        <v>2023</v>
      </c>
      <c r="G70" s="817">
        <v>2024</v>
      </c>
      <c r="H70" s="1902"/>
      <c r="I70" s="32" t="s">
        <v>516</v>
      </c>
      <c r="J70" s="108"/>
      <c r="K70" s="108"/>
      <c r="L70" s="52"/>
      <c r="M70" s="40"/>
      <c r="N70" s="40"/>
      <c r="O70" s="40"/>
      <c r="P70" s="40"/>
      <c r="Q70" s="40"/>
      <c r="R70" s="40"/>
      <c r="S70" s="40"/>
      <c r="T70" s="40"/>
      <c r="U70" s="40"/>
      <c r="V70" s="18"/>
    </row>
    <row r="71" spans="1:25" ht="23.25" customHeight="1">
      <c r="A71" s="489"/>
      <c r="B71" s="50"/>
      <c r="C71" s="137" t="s">
        <v>517</v>
      </c>
      <c r="D71" s="848">
        <v>0.01</v>
      </c>
      <c r="E71" s="848">
        <v>0.01</v>
      </c>
      <c r="F71" s="848">
        <v>0.01</v>
      </c>
      <c r="G71" s="848">
        <v>0.01</v>
      </c>
      <c r="H71" s="1903"/>
      <c r="I71" s="32"/>
      <c r="J71" s="108"/>
      <c r="K71" s="108"/>
      <c r="L71" s="52"/>
      <c r="M71" s="40"/>
      <c r="N71" s="40"/>
      <c r="O71" s="40"/>
      <c r="P71" s="40"/>
      <c r="Q71" s="40"/>
      <c r="R71" s="40"/>
      <c r="S71" s="40"/>
      <c r="T71" s="40"/>
      <c r="U71" s="40"/>
      <c r="V71" s="18"/>
    </row>
    <row r="72" spans="1:25" ht="23.25" customHeight="1">
      <c r="A72" s="489"/>
      <c r="B72" s="50"/>
      <c r="C72" s="127" t="s">
        <v>518</v>
      </c>
      <c r="D72" s="848">
        <v>3.03</v>
      </c>
      <c r="E72" s="848">
        <v>3.39</v>
      </c>
      <c r="F72" s="848">
        <v>3.61</v>
      </c>
      <c r="G72" s="815">
        <v>3.22</v>
      </c>
      <c r="H72" s="1903"/>
      <c r="I72" s="32"/>
      <c r="J72" s="32"/>
      <c r="K72" s="32"/>
      <c r="L72" s="53"/>
      <c r="M72" s="40"/>
      <c r="N72" s="40"/>
      <c r="O72" s="40"/>
      <c r="P72" s="40"/>
      <c r="Q72" s="139"/>
      <c r="R72" s="139"/>
      <c r="S72" s="139"/>
      <c r="T72" s="139"/>
      <c r="U72" s="40"/>
      <c r="V72" s="18"/>
    </row>
    <row r="73" spans="1:25" ht="23.25" customHeight="1">
      <c r="A73" s="489"/>
      <c r="B73" s="50"/>
      <c r="C73" s="127" t="s">
        <v>519</v>
      </c>
      <c r="D73" s="848">
        <v>0.26</v>
      </c>
      <c r="E73" s="848">
        <v>0.25</v>
      </c>
      <c r="F73" s="848">
        <v>0.28000000000000003</v>
      </c>
      <c r="G73" s="848">
        <v>0.31</v>
      </c>
      <c r="H73" s="1903"/>
      <c r="I73" s="32"/>
      <c r="J73" s="88"/>
      <c r="K73" s="88"/>
      <c r="L73" s="140"/>
      <c r="M73" s="40"/>
      <c r="N73" s="40"/>
      <c r="O73" s="40"/>
      <c r="P73" s="40"/>
      <c r="Q73" s="139"/>
      <c r="R73" s="139"/>
      <c r="S73" s="139"/>
      <c r="T73" s="139"/>
      <c r="U73" s="40"/>
      <c r="V73" s="18"/>
    </row>
    <row r="74" spans="1:25" ht="23.25" customHeight="1">
      <c r="A74" s="489"/>
      <c r="B74" s="50"/>
      <c r="C74" s="127" t="s">
        <v>520</v>
      </c>
      <c r="D74" s="848">
        <v>0.96</v>
      </c>
      <c r="E74" s="848">
        <v>0.91</v>
      </c>
      <c r="F74" s="848">
        <v>0.93</v>
      </c>
      <c r="G74" s="848">
        <v>0.95</v>
      </c>
      <c r="H74" s="1903"/>
      <c r="I74" s="32"/>
      <c r="J74" s="88"/>
      <c r="K74" s="88"/>
      <c r="L74" s="140"/>
      <c r="M74" s="40"/>
      <c r="N74" s="40"/>
      <c r="O74" s="40"/>
      <c r="P74" s="40"/>
      <c r="Q74" s="139"/>
      <c r="R74" s="139"/>
      <c r="S74" s="139"/>
      <c r="T74" s="139"/>
      <c r="U74" s="40"/>
      <c r="V74" s="18"/>
    </row>
    <row r="75" spans="1:25" ht="23.25" customHeight="1">
      <c r="A75" s="489"/>
      <c r="B75" s="50"/>
      <c r="C75" s="127" t="s">
        <v>521</v>
      </c>
      <c r="D75" s="848" t="s">
        <v>130</v>
      </c>
      <c r="E75" s="848">
        <v>0.31</v>
      </c>
      <c r="F75" s="848">
        <v>0.27</v>
      </c>
      <c r="G75" s="848">
        <v>0.25</v>
      </c>
      <c r="H75" s="1904"/>
      <c r="I75" s="32"/>
      <c r="J75" s="88"/>
      <c r="K75" s="88"/>
      <c r="L75" s="140"/>
      <c r="M75" s="40"/>
      <c r="N75" s="40"/>
      <c r="O75" s="40"/>
      <c r="P75" s="40"/>
      <c r="Q75" s="139"/>
      <c r="R75" s="139"/>
      <c r="S75" s="139"/>
      <c r="T75" s="139"/>
      <c r="U75" s="40"/>
      <c r="V75" s="18"/>
    </row>
    <row r="76" spans="1:25" ht="37.5" customHeight="1">
      <c r="A76" s="489"/>
      <c r="B76" s="50"/>
      <c r="C76" s="1939" t="s">
        <v>522</v>
      </c>
      <c r="D76" s="1939"/>
      <c r="E76" s="1939"/>
      <c r="F76" s="1939"/>
      <c r="G76" s="1939"/>
      <c r="H76" s="28"/>
      <c r="I76" s="79"/>
      <c r="J76" s="88"/>
      <c r="K76" s="88"/>
      <c r="L76" s="140"/>
      <c r="M76" s="40"/>
      <c r="N76" s="40"/>
      <c r="O76" s="40"/>
      <c r="P76" s="40"/>
      <c r="Q76" s="139"/>
      <c r="R76" s="139"/>
      <c r="S76" s="139"/>
      <c r="T76" s="139"/>
      <c r="U76" s="40"/>
      <c r="V76" s="18"/>
    </row>
    <row r="77" spans="1:25" ht="23.25" customHeight="1">
      <c r="A77" s="489"/>
      <c r="B77" s="50"/>
      <c r="C77" s="1133" t="s">
        <v>50</v>
      </c>
      <c r="D77" s="1133"/>
      <c r="E77" s="1133"/>
      <c r="F77" s="1133"/>
      <c r="G77" s="1133"/>
      <c r="H77" s="719"/>
      <c r="I77" s="79"/>
      <c r="J77" s="88"/>
      <c r="K77" s="88"/>
      <c r="L77" s="140"/>
      <c r="M77" s="40"/>
      <c r="N77" s="40"/>
      <c r="O77" s="40"/>
      <c r="P77" s="40"/>
      <c r="Q77" s="139"/>
      <c r="R77" s="139"/>
      <c r="S77" s="139"/>
      <c r="T77" s="139"/>
      <c r="U77" s="40"/>
      <c r="V77" s="18"/>
    </row>
    <row r="78" spans="1:25" ht="39" customHeight="1">
      <c r="A78" s="489"/>
      <c r="B78" s="50"/>
      <c r="C78" s="1940" t="s">
        <v>523</v>
      </c>
      <c r="D78" s="1915"/>
      <c r="E78" s="1915"/>
      <c r="F78" s="1915"/>
      <c r="G78" s="1938"/>
      <c r="H78" s="108"/>
      <c r="I78" s="78"/>
      <c r="J78" s="108"/>
      <c r="K78" s="108"/>
      <c r="L78" s="52"/>
      <c r="M78" s="108"/>
      <c r="N78" s="108"/>
      <c r="O78" s="108"/>
      <c r="P78" s="108"/>
      <c r="Q78" s="40"/>
      <c r="R78" s="40"/>
      <c r="S78" s="40"/>
      <c r="T78" s="40"/>
      <c r="U78" s="40"/>
      <c r="V78" s="18"/>
    </row>
    <row r="79" spans="1:25" ht="29.25" customHeight="1">
      <c r="A79" s="489"/>
      <c r="B79" s="50"/>
      <c r="C79" s="520" t="s">
        <v>50</v>
      </c>
      <c r="D79" s="847">
        <v>2021</v>
      </c>
      <c r="E79" s="847">
        <v>2022</v>
      </c>
      <c r="F79" s="847">
        <v>2023</v>
      </c>
      <c r="G79" s="847">
        <v>2024</v>
      </c>
      <c r="H79" s="108"/>
      <c r="I79" s="108"/>
      <c r="J79" s="108"/>
      <c r="K79" s="108"/>
      <c r="L79" s="52"/>
      <c r="M79" s="40"/>
      <c r="N79" s="40"/>
      <c r="O79" s="40"/>
      <c r="P79" s="40"/>
      <c r="Q79" s="40"/>
      <c r="R79" s="40"/>
      <c r="S79" s="40"/>
      <c r="T79" s="40"/>
      <c r="U79" s="40"/>
      <c r="V79" s="18"/>
    </row>
    <row r="80" spans="1:25" ht="36" customHeight="1">
      <c r="A80" s="489"/>
      <c r="B80" s="50"/>
      <c r="C80" s="137" t="s">
        <v>524</v>
      </c>
      <c r="D80" s="1134">
        <v>2.63</v>
      </c>
      <c r="E80" s="1134">
        <v>3.25</v>
      </c>
      <c r="F80" s="1134">
        <v>3.23</v>
      </c>
      <c r="G80" s="1135">
        <v>2.86</v>
      </c>
      <c r="H80" s="108"/>
      <c r="I80" s="108"/>
      <c r="J80" s="108"/>
      <c r="K80" s="108"/>
      <c r="L80" s="52"/>
      <c r="M80" s="40"/>
      <c r="N80" s="40"/>
      <c r="O80" s="40"/>
      <c r="P80" s="40"/>
      <c r="Q80" s="40"/>
      <c r="R80" s="40"/>
      <c r="S80" s="40"/>
      <c r="T80" s="40"/>
      <c r="U80" s="40"/>
      <c r="V80" s="18"/>
    </row>
    <row r="81" spans="1:25" ht="36" customHeight="1">
      <c r="A81" s="489"/>
      <c r="B81" s="50"/>
      <c r="C81" s="127" t="s">
        <v>525</v>
      </c>
      <c r="D81" s="848">
        <v>3.81</v>
      </c>
      <c r="E81" s="848">
        <v>3.87</v>
      </c>
      <c r="F81" s="848">
        <v>4.8</v>
      </c>
      <c r="G81" s="865">
        <v>4.41</v>
      </c>
      <c r="H81" s="108"/>
      <c r="I81" s="108"/>
      <c r="J81" s="108"/>
      <c r="K81" s="108"/>
      <c r="L81" s="52"/>
      <c r="M81" s="40"/>
      <c r="N81" s="40"/>
      <c r="O81" s="40"/>
      <c r="P81" s="40"/>
      <c r="Q81" s="40"/>
      <c r="R81" s="40"/>
      <c r="S81" s="40"/>
      <c r="T81" s="40"/>
      <c r="U81" s="40"/>
      <c r="V81" s="18"/>
    </row>
    <row r="82" spans="1:25" ht="24" customHeight="1">
      <c r="A82" s="489"/>
      <c r="B82" s="50"/>
      <c r="C82" s="127" t="s">
        <v>526</v>
      </c>
      <c r="D82" s="848">
        <v>2.56</v>
      </c>
      <c r="E82" s="848">
        <v>3.03</v>
      </c>
      <c r="F82" s="848">
        <v>3.23</v>
      </c>
      <c r="G82" s="865">
        <v>2.87</v>
      </c>
      <c r="H82" s="79"/>
      <c r="I82" s="108"/>
      <c r="J82" s="108"/>
      <c r="K82" s="108"/>
      <c r="L82" s="52"/>
      <c r="M82" s="40"/>
      <c r="N82" s="40"/>
      <c r="O82" s="40"/>
      <c r="P82" s="40"/>
      <c r="Q82" s="40"/>
      <c r="R82" s="40"/>
      <c r="S82" s="40"/>
      <c r="T82" s="40"/>
      <c r="U82" s="40"/>
      <c r="V82" s="18"/>
    </row>
    <row r="83" spans="1:25" ht="38.25" customHeight="1">
      <c r="A83" s="489"/>
      <c r="B83" s="50"/>
      <c r="C83" s="1941" t="s">
        <v>527</v>
      </c>
      <c r="D83" s="1941"/>
      <c r="E83" s="1941"/>
      <c r="F83" s="1941"/>
      <c r="G83" s="1941"/>
      <c r="H83" s="28"/>
      <c r="I83" s="108"/>
      <c r="J83" s="108"/>
      <c r="K83" s="108"/>
      <c r="L83" s="52"/>
      <c r="M83" s="40"/>
      <c r="N83" s="40"/>
      <c r="O83" s="40"/>
      <c r="P83" s="40"/>
      <c r="Q83" s="40"/>
      <c r="R83" s="40"/>
      <c r="S83" s="40"/>
      <c r="T83" s="40"/>
      <c r="U83" s="40"/>
      <c r="V83" s="18"/>
    </row>
    <row r="84" spans="1:25" ht="22.5" customHeight="1">
      <c r="A84" s="489"/>
      <c r="B84" s="50"/>
      <c r="C84" s="79"/>
      <c r="D84" s="79"/>
      <c r="E84" s="79"/>
      <c r="F84" s="79"/>
      <c r="G84" s="79"/>
      <c r="H84" s="79"/>
      <c r="I84" s="108"/>
      <c r="J84" s="108"/>
      <c r="K84" s="108"/>
      <c r="L84" s="52"/>
      <c r="M84" s="40"/>
      <c r="N84" s="40"/>
      <c r="O84" s="40"/>
      <c r="P84" s="40"/>
      <c r="Q84" s="40"/>
      <c r="R84" s="40"/>
      <c r="S84" s="40"/>
      <c r="T84" s="40"/>
      <c r="U84" s="40"/>
      <c r="V84" s="18"/>
    </row>
    <row r="85" spans="1:25" s="79" customFormat="1" ht="22.5" customHeight="1">
      <c r="A85" s="1113"/>
      <c r="B85" s="1281"/>
      <c r="C85" s="1920" t="s">
        <v>528</v>
      </c>
      <c r="D85" s="1920"/>
      <c r="E85" s="1920"/>
      <c r="F85" s="1920"/>
      <c r="G85" s="1920"/>
      <c r="H85" s="1920"/>
      <c r="I85" s="1920"/>
      <c r="J85" s="1920"/>
      <c r="K85" s="1920"/>
      <c r="L85" s="1920"/>
      <c r="M85" s="108"/>
      <c r="N85" s="108"/>
      <c r="O85" s="108"/>
      <c r="P85" s="108"/>
      <c r="Q85" s="108"/>
      <c r="R85" s="108"/>
      <c r="S85" s="108"/>
      <c r="T85" s="108"/>
      <c r="U85" s="108"/>
      <c r="V85" s="78"/>
    </row>
    <row r="86" spans="1:25" s="160" customFormat="1" ht="36.75" customHeight="1">
      <c r="A86" s="1136"/>
      <c r="B86" s="1282"/>
      <c r="C86" s="1942" t="s">
        <v>529</v>
      </c>
      <c r="D86" s="1943"/>
      <c r="E86" s="1943"/>
      <c r="F86" s="1943"/>
      <c r="G86" s="1944"/>
      <c r="H86" s="108"/>
      <c r="I86" s="108"/>
      <c r="J86" s="108"/>
      <c r="K86" s="108"/>
      <c r="L86" s="108"/>
      <c r="M86" s="108"/>
      <c r="N86" s="108"/>
      <c r="O86" s="108"/>
      <c r="P86" s="108"/>
      <c r="Q86" s="108"/>
      <c r="R86" s="108"/>
      <c r="S86" s="108"/>
      <c r="T86" s="108"/>
      <c r="U86" s="108"/>
      <c r="V86" s="108"/>
      <c r="W86" s="108"/>
      <c r="X86" s="108"/>
    </row>
    <row r="87" spans="1:25" ht="24" customHeight="1">
      <c r="A87" s="489"/>
      <c r="B87" s="50"/>
      <c r="C87" s="138"/>
      <c r="D87" s="108"/>
      <c r="E87" s="236"/>
      <c r="F87" s="108"/>
      <c r="G87" s="108"/>
      <c r="H87" s="108"/>
      <c r="I87" s="108"/>
      <c r="J87" s="108"/>
      <c r="K87" s="108"/>
      <c r="L87" s="52"/>
      <c r="M87" s="40"/>
      <c r="N87" s="40"/>
      <c r="O87" s="40"/>
      <c r="P87" s="40"/>
      <c r="Q87" s="40"/>
      <c r="R87" s="40"/>
      <c r="S87" s="40"/>
      <c r="T87" s="40"/>
      <c r="U87" s="40"/>
      <c r="V87" s="18"/>
    </row>
    <row r="88" spans="1:25" s="79" customFormat="1" ht="20.25" customHeight="1">
      <c r="A88" s="1113"/>
      <c r="B88" s="1281"/>
      <c r="C88" s="1935" t="s">
        <v>530</v>
      </c>
      <c r="D88" s="1936"/>
      <c r="E88" s="1936"/>
      <c r="F88" s="1937"/>
      <c r="G88" s="1137"/>
      <c r="H88" s="1137"/>
      <c r="I88" s="1137"/>
      <c r="J88" s="108"/>
      <c r="K88" s="108"/>
      <c r="L88" s="52"/>
      <c r="M88" s="108"/>
      <c r="N88" s="108"/>
      <c r="O88" s="108"/>
      <c r="P88" s="108"/>
      <c r="Q88" s="108"/>
      <c r="R88" s="108"/>
      <c r="S88" s="108"/>
      <c r="T88" s="108"/>
      <c r="U88" s="108"/>
      <c r="V88" s="78"/>
    </row>
    <row r="89" spans="1:25" ht="37.5" customHeight="1">
      <c r="A89" s="489"/>
      <c r="B89" s="50"/>
      <c r="C89" s="1945" t="s">
        <v>531</v>
      </c>
      <c r="D89" s="1946"/>
      <c r="E89" s="1946"/>
      <c r="F89" s="1946"/>
      <c r="G89" s="1947"/>
      <c r="H89" s="131"/>
      <c r="I89" s="131"/>
      <c r="J89" s="40"/>
      <c r="K89" s="40"/>
      <c r="L89" s="39"/>
      <c r="M89" s="40"/>
      <c r="N89" s="40"/>
      <c r="O89" s="40"/>
      <c r="P89" s="40"/>
      <c r="Q89" s="40"/>
      <c r="R89" s="40"/>
      <c r="S89" s="40"/>
      <c r="T89" s="40"/>
      <c r="U89" s="40"/>
      <c r="V89" s="18"/>
    </row>
    <row r="90" spans="1:25" ht="25.5" customHeight="1">
      <c r="A90" s="489"/>
      <c r="B90" s="50"/>
      <c r="C90" s="679"/>
      <c r="D90" s="679"/>
      <c r="E90" s="679"/>
      <c r="F90" s="679"/>
      <c r="G90" s="131"/>
      <c r="H90" s="131"/>
      <c r="I90" s="131"/>
      <c r="J90" s="40"/>
      <c r="K90" s="40"/>
      <c r="L90" s="39"/>
      <c r="M90" s="40"/>
      <c r="N90" s="40"/>
      <c r="O90" s="40"/>
      <c r="P90" s="40"/>
      <c r="Q90" s="40"/>
      <c r="R90" s="40"/>
      <c r="S90" s="40"/>
      <c r="T90" s="40"/>
      <c r="U90" s="40"/>
      <c r="V90" s="18"/>
      <c r="Y90" s="18"/>
    </row>
    <row r="91" spans="1:25" s="79" customFormat="1" ht="27" customHeight="1">
      <c r="A91" s="1113"/>
      <c r="C91" s="1924" t="s">
        <v>532</v>
      </c>
      <c r="D91" s="1924"/>
      <c r="E91" s="1924"/>
      <c r="F91" s="1924"/>
      <c r="G91" s="1924"/>
      <c r="H91" s="1924"/>
      <c r="I91" s="1924"/>
      <c r="J91" s="1924"/>
      <c r="K91" s="1924"/>
      <c r="L91" s="1924"/>
      <c r="M91" s="1924"/>
      <c r="N91" s="108"/>
      <c r="O91" s="108"/>
      <c r="P91" s="108"/>
      <c r="Q91" s="108"/>
      <c r="R91" s="108"/>
      <c r="S91" s="108"/>
      <c r="T91" s="108"/>
      <c r="U91" s="108"/>
      <c r="V91" s="52"/>
      <c r="W91" s="108"/>
      <c r="X91" s="108"/>
      <c r="Y91" s="78"/>
    </row>
    <row r="92" spans="1:25" ht="25.5" customHeight="1">
      <c r="A92" s="489"/>
      <c r="B92" s="50"/>
      <c r="C92" s="809" t="s">
        <v>533</v>
      </c>
      <c r="D92" s="809"/>
      <c r="E92" s="809"/>
      <c r="F92" s="809"/>
      <c r="G92" s="809"/>
      <c r="H92" s="85"/>
      <c r="I92" s="1138"/>
      <c r="J92" s="1139"/>
      <c r="K92" s="1139"/>
      <c r="L92" s="1139"/>
      <c r="M92" s="1139"/>
      <c r="N92" s="40"/>
      <c r="O92" s="40"/>
      <c r="P92" s="40"/>
      <c r="Q92" s="40"/>
      <c r="R92" s="40"/>
      <c r="S92" s="40"/>
      <c r="T92" s="40"/>
      <c r="U92" s="40"/>
      <c r="V92" s="39"/>
      <c r="W92" s="40"/>
      <c r="X92" s="40"/>
      <c r="Y92" s="18"/>
    </row>
    <row r="93" spans="1:25" ht="20.25" customHeight="1">
      <c r="A93" s="489"/>
      <c r="B93" s="50"/>
      <c r="C93" s="477" t="s">
        <v>64</v>
      </c>
      <c r="D93" s="516">
        <v>2021</v>
      </c>
      <c r="E93" s="516">
        <v>2022</v>
      </c>
      <c r="F93" s="516">
        <v>2023</v>
      </c>
      <c r="G93" s="516">
        <v>2024</v>
      </c>
      <c r="H93" s="85"/>
      <c r="I93" s="85"/>
      <c r="J93" s="30"/>
      <c r="K93" s="30"/>
      <c r="L93" s="1139"/>
      <c r="M93" s="1139"/>
      <c r="N93" s="40"/>
      <c r="O93" s="40"/>
      <c r="P93" s="40"/>
      <c r="Q93" s="40"/>
      <c r="R93" s="40"/>
      <c r="S93" s="40"/>
      <c r="T93" s="40"/>
      <c r="U93" s="40"/>
      <c r="V93" s="39"/>
      <c r="W93" s="40"/>
      <c r="X93" s="40"/>
      <c r="Y93" s="18"/>
    </row>
    <row r="94" spans="1:25" ht="20.25" customHeight="1">
      <c r="A94" s="489"/>
      <c r="C94" s="1338" t="s">
        <v>534</v>
      </c>
      <c r="D94" s="811">
        <v>133</v>
      </c>
      <c r="E94" s="811">
        <v>429</v>
      </c>
      <c r="F94" s="811">
        <v>293</v>
      </c>
      <c r="G94" s="813">
        <v>298</v>
      </c>
      <c r="H94" s="85"/>
      <c r="I94" s="1140"/>
      <c r="J94" s="30"/>
      <c r="K94" s="30"/>
      <c r="L94" s="1139"/>
      <c r="M94" s="1139"/>
      <c r="N94" s="40"/>
      <c r="O94" s="40"/>
      <c r="P94" s="40"/>
      <c r="Q94" s="40"/>
      <c r="R94" s="40"/>
      <c r="S94" s="40"/>
      <c r="T94" s="40"/>
      <c r="U94" s="40"/>
      <c r="V94" s="39"/>
      <c r="W94" s="40"/>
      <c r="X94" s="40"/>
      <c r="Y94" s="18"/>
    </row>
    <row r="95" spans="1:25" ht="20.25" customHeight="1">
      <c r="A95" s="489"/>
      <c r="C95" s="1339" t="s">
        <v>535</v>
      </c>
      <c r="D95" s="815">
        <v>34</v>
      </c>
      <c r="E95" s="815">
        <v>42</v>
      </c>
      <c r="F95" s="815">
        <v>36</v>
      </c>
      <c r="G95" s="845">
        <v>33</v>
      </c>
      <c r="H95" s="85"/>
      <c r="I95" s="85"/>
      <c r="J95" s="30"/>
      <c r="K95" s="30"/>
      <c r="L95" s="1139"/>
      <c r="M95" s="1139"/>
      <c r="N95" s="40"/>
      <c r="O95" s="40"/>
      <c r="P95" s="40"/>
      <c r="Q95" s="40"/>
      <c r="R95" s="40"/>
      <c r="S95" s="40"/>
      <c r="T95" s="40"/>
      <c r="U95" s="40"/>
      <c r="V95" s="39"/>
      <c r="W95" s="40"/>
      <c r="X95" s="40"/>
      <c r="Y95" s="18"/>
    </row>
    <row r="96" spans="1:25" ht="20.25" customHeight="1">
      <c r="A96" s="489"/>
      <c r="C96" s="26" t="s">
        <v>536</v>
      </c>
      <c r="D96" s="815">
        <v>0</v>
      </c>
      <c r="E96" s="815">
        <v>0</v>
      </c>
      <c r="F96" s="815">
        <v>0</v>
      </c>
      <c r="G96" s="845">
        <v>0</v>
      </c>
      <c r="H96" s="85"/>
      <c r="I96" s="85"/>
      <c r="J96" s="30"/>
      <c r="K96" s="30"/>
      <c r="L96" s="1139"/>
      <c r="M96" s="1139"/>
      <c r="N96" s="40"/>
      <c r="O96" s="40"/>
      <c r="P96" s="40"/>
      <c r="Q96" s="40"/>
      <c r="R96" s="40"/>
      <c r="S96" s="40"/>
      <c r="T96" s="40"/>
      <c r="U96" s="40"/>
      <c r="V96" s="39"/>
      <c r="W96" s="40"/>
      <c r="X96" s="40"/>
      <c r="Y96" s="18"/>
    </row>
    <row r="97" spans="1:25" ht="20.25" customHeight="1">
      <c r="A97" s="489"/>
      <c r="C97" s="26" t="s">
        <v>537</v>
      </c>
      <c r="D97" s="815">
        <v>0</v>
      </c>
      <c r="E97" s="815">
        <v>13</v>
      </c>
      <c r="F97" s="815">
        <v>13</v>
      </c>
      <c r="G97" s="845">
        <v>3.6</v>
      </c>
      <c r="H97" s="85"/>
      <c r="I97" s="85"/>
      <c r="J97" s="30"/>
      <c r="K97" s="30"/>
      <c r="L97" s="1139"/>
      <c r="M97" s="1139"/>
      <c r="N97" s="40"/>
      <c r="O97" s="40"/>
      <c r="P97" s="40"/>
      <c r="Q97" s="40"/>
      <c r="R97" s="40"/>
      <c r="S97" s="40"/>
      <c r="T97" s="40"/>
      <c r="U97" s="40"/>
      <c r="V97" s="39"/>
      <c r="W97" s="40"/>
      <c r="X97" s="40"/>
      <c r="Y97" s="18"/>
    </row>
    <row r="98" spans="1:25" ht="20.25" customHeight="1">
      <c r="A98" s="489"/>
      <c r="C98" s="26" t="s">
        <v>538</v>
      </c>
      <c r="D98" s="815">
        <v>995</v>
      </c>
      <c r="E98" s="816">
        <v>1119</v>
      </c>
      <c r="F98" s="816">
        <v>1071</v>
      </c>
      <c r="G98" s="846">
        <v>1387</v>
      </c>
      <c r="H98" s="85"/>
      <c r="I98" s="85"/>
      <c r="J98" s="30"/>
      <c r="K98" s="30"/>
      <c r="L98" s="1139"/>
      <c r="M98" s="1139"/>
      <c r="N98" s="40"/>
      <c r="O98" s="40"/>
      <c r="P98" s="40"/>
      <c r="Q98" s="40"/>
      <c r="R98" s="40"/>
      <c r="S98" s="40"/>
      <c r="T98" s="40"/>
      <c r="U98" s="40"/>
      <c r="V98" s="39"/>
      <c r="W98" s="40"/>
      <c r="X98" s="40"/>
      <c r="Y98" s="18"/>
    </row>
    <row r="99" spans="1:25" ht="20.25" customHeight="1">
      <c r="A99" s="489"/>
      <c r="C99" s="26" t="s">
        <v>539</v>
      </c>
      <c r="D99" s="815">
        <v>170</v>
      </c>
      <c r="E99" s="815">
        <v>188</v>
      </c>
      <c r="F99" s="815">
        <v>165</v>
      </c>
      <c r="G99" s="845">
        <v>220</v>
      </c>
      <c r="H99" s="85"/>
      <c r="I99" s="1141"/>
      <c r="J99" s="1142"/>
      <c r="K99" s="30"/>
      <c r="L99" s="1139"/>
      <c r="M99" s="1139"/>
      <c r="N99" s="40"/>
      <c r="O99" s="40"/>
      <c r="P99" s="40"/>
      <c r="Q99" s="40"/>
      <c r="R99" s="40"/>
      <c r="S99" s="40"/>
      <c r="T99" s="40"/>
      <c r="U99" s="40"/>
      <c r="V99" s="39"/>
      <c r="W99" s="40"/>
      <c r="X99" s="40"/>
      <c r="Y99" s="18"/>
    </row>
    <row r="100" spans="1:25" ht="129" customHeight="1">
      <c r="A100" s="489"/>
      <c r="C100" s="1925" t="s">
        <v>540</v>
      </c>
      <c r="D100" s="1926"/>
      <c r="E100" s="1926"/>
      <c r="F100" s="1926"/>
      <c r="G100" s="1926"/>
      <c r="H100" s="85"/>
      <c r="I100" s="44"/>
      <c r="J100" s="44"/>
      <c r="K100" s="45"/>
      <c r="L100" s="1139"/>
      <c r="M100" s="1139"/>
      <c r="N100" s="40"/>
      <c r="O100" s="40"/>
      <c r="P100" s="40"/>
      <c r="Q100" s="40"/>
      <c r="R100" s="40"/>
      <c r="S100" s="40"/>
      <c r="T100" s="40"/>
      <c r="U100" s="40"/>
      <c r="V100" s="39"/>
      <c r="W100" s="40"/>
      <c r="X100" s="40"/>
      <c r="Y100" s="18"/>
    </row>
    <row r="101" spans="1:25" ht="23.25" customHeight="1">
      <c r="A101" s="489"/>
      <c r="B101" s="50"/>
      <c r="C101" s="40"/>
      <c r="D101" s="40"/>
      <c r="E101" s="40"/>
      <c r="F101" s="40"/>
      <c r="G101" s="131"/>
      <c r="H101" s="131"/>
      <c r="I101" s="131"/>
      <c r="J101" s="40"/>
      <c r="K101" s="40"/>
      <c r="L101" s="39"/>
      <c r="M101" s="40"/>
      <c r="N101" s="40"/>
      <c r="O101" s="40"/>
      <c r="P101" s="40"/>
      <c r="Q101" s="40"/>
      <c r="R101" s="40"/>
      <c r="S101" s="40"/>
      <c r="T101" s="40"/>
      <c r="U101" s="40"/>
      <c r="V101" s="18"/>
    </row>
    <row r="102" spans="1:25" s="79" customFormat="1" ht="31.5" customHeight="1">
      <c r="A102" s="1113"/>
      <c r="C102" s="1929" t="s">
        <v>541</v>
      </c>
      <c r="D102" s="1930"/>
      <c r="E102" s="1930"/>
      <c r="F102" s="1930"/>
      <c r="G102" s="1931"/>
    </row>
    <row r="103" spans="1:25" ht="21" customHeight="1">
      <c r="A103" s="489"/>
      <c r="C103" s="1347" t="s">
        <v>542</v>
      </c>
      <c r="D103" s="516">
        <v>2021</v>
      </c>
      <c r="E103" s="516">
        <v>2022</v>
      </c>
      <c r="F103" s="516">
        <v>2023</v>
      </c>
      <c r="G103" s="516">
        <v>2024</v>
      </c>
      <c r="H103" s="516" t="s">
        <v>1329</v>
      </c>
    </row>
    <row r="104" spans="1:25" ht="21" customHeight="1">
      <c r="A104" s="489"/>
      <c r="C104" s="1348" t="s">
        <v>543</v>
      </c>
      <c r="D104" s="1350">
        <v>29.4</v>
      </c>
      <c r="E104" s="1350">
        <v>53.3</v>
      </c>
      <c r="F104" s="1350">
        <v>59.1</v>
      </c>
      <c r="G104" s="1350">
        <v>49.83</v>
      </c>
      <c r="H104" s="1586"/>
    </row>
    <row r="105" spans="1:25" ht="21" customHeight="1">
      <c r="A105" s="489"/>
      <c r="C105" s="1349" t="s">
        <v>544</v>
      </c>
      <c r="D105" s="1351">
        <v>1.9</v>
      </c>
      <c r="E105" s="1351">
        <v>3.5</v>
      </c>
      <c r="F105" s="1351">
        <v>3.9</v>
      </c>
      <c r="G105" s="1351">
        <v>3.29</v>
      </c>
      <c r="H105" s="1586"/>
    </row>
    <row r="106" spans="1:25" ht="21" customHeight="1">
      <c r="A106" s="489"/>
      <c r="C106" s="1349" t="s">
        <v>545</v>
      </c>
      <c r="D106" s="1351">
        <v>31.3</v>
      </c>
      <c r="E106" s="1351">
        <v>56.8</v>
      </c>
      <c r="F106" s="1351">
        <v>63</v>
      </c>
      <c r="G106" s="1351">
        <v>53.12</v>
      </c>
      <c r="H106" s="1350" t="s">
        <v>1328</v>
      </c>
    </row>
    <row r="107" spans="1:25" ht="34.5" customHeight="1">
      <c r="A107" s="489"/>
      <c r="C107" s="1349" t="s">
        <v>546</v>
      </c>
      <c r="D107" s="1351">
        <v>0.1</v>
      </c>
      <c r="E107" s="1351">
        <v>0.16</v>
      </c>
      <c r="F107" s="1351">
        <v>0.19</v>
      </c>
      <c r="G107" s="1351">
        <v>0.15</v>
      </c>
      <c r="H107" s="1586"/>
    </row>
    <row r="108" spans="1:25" ht="21" customHeight="1">
      <c r="A108" s="489"/>
      <c r="C108" s="1349" t="s">
        <v>547</v>
      </c>
      <c r="D108" s="1352">
        <v>1</v>
      </c>
      <c r="E108" s="1352">
        <v>1</v>
      </c>
      <c r="F108" s="1352">
        <v>1</v>
      </c>
      <c r="G108" s="1352">
        <v>1</v>
      </c>
      <c r="H108" s="1586"/>
    </row>
    <row r="109" spans="1:25" ht="46.5" customHeight="1">
      <c r="A109" s="489"/>
      <c r="C109" s="1932" t="s">
        <v>548</v>
      </c>
      <c r="D109" s="1933"/>
      <c r="E109" s="1933"/>
      <c r="F109" s="1933"/>
      <c r="G109" s="1934"/>
    </row>
    <row r="110" spans="1:25" ht="14.5">
      <c r="A110" s="489"/>
    </row>
    <row r="111" spans="1:25" ht="14.5" hidden="1">
      <c r="A111" s="489"/>
    </row>
    <row r="112" spans="1:25" ht="18" hidden="1" customHeight="1">
      <c r="A112" s="489"/>
    </row>
    <row r="113" spans="1:33" ht="18" hidden="1" customHeight="1">
      <c r="A113" s="489"/>
      <c r="M113" s="196"/>
    </row>
    <row r="114" spans="1:33" ht="18" hidden="1" customHeight="1">
      <c r="A114" s="489"/>
      <c r="H114" s="186"/>
      <c r="I114" s="186"/>
      <c r="J114" s="196"/>
      <c r="K114" s="186"/>
      <c r="L114" s="186"/>
      <c r="M114" s="196"/>
    </row>
    <row r="115" spans="1:33" ht="14.5" hidden="1">
      <c r="A115" s="489"/>
    </row>
    <row r="119" spans="1:33" hidden="1">
      <c r="P119" s="40"/>
      <c r="Q119" s="111"/>
      <c r="R119" s="111"/>
      <c r="S119" s="111"/>
      <c r="T119" s="111"/>
      <c r="U119" s="40"/>
      <c r="V119" s="40"/>
      <c r="W119" s="40"/>
      <c r="X119" s="40"/>
      <c r="Y119" s="40"/>
      <c r="Z119" s="40"/>
      <c r="AA119" s="40"/>
      <c r="AB119" s="40"/>
      <c r="AC119" s="40"/>
      <c r="AD119" s="40"/>
      <c r="AE119" s="40"/>
      <c r="AF119" s="40"/>
      <c r="AG119" s="40"/>
    </row>
    <row r="120" spans="1:33" hidden="1">
      <c r="P120" s="40"/>
      <c r="Q120" s="111"/>
      <c r="R120" s="111"/>
      <c r="S120" s="111"/>
      <c r="T120" s="111"/>
      <c r="U120" s="40"/>
      <c r="V120" s="40"/>
      <c r="W120" s="40"/>
      <c r="X120" s="40"/>
      <c r="Y120" s="40"/>
      <c r="Z120" s="40"/>
      <c r="AA120" s="40"/>
      <c r="AB120" s="40"/>
      <c r="AC120" s="40"/>
      <c r="AD120" s="40"/>
      <c r="AE120" s="40"/>
      <c r="AF120" s="40"/>
      <c r="AG120" s="40"/>
    </row>
    <row r="121" spans="1:33" hidden="1">
      <c r="J121" s="130"/>
      <c r="K121" s="130"/>
      <c r="L121" s="130"/>
      <c r="M121" s="130"/>
      <c r="N121" s="130"/>
      <c r="O121" s="130"/>
      <c r="P121" s="40"/>
      <c r="Q121" s="131"/>
      <c r="R121" s="131"/>
      <c r="S121" s="131"/>
      <c r="T121" s="131"/>
      <c r="U121" s="40"/>
      <c r="V121" s="40"/>
      <c r="W121" s="40"/>
      <c r="X121" s="40"/>
      <c r="Y121" s="40"/>
      <c r="Z121" s="40"/>
      <c r="AA121" s="40"/>
      <c r="AB121" s="40"/>
      <c r="AC121" s="40"/>
      <c r="AD121" s="40"/>
      <c r="AE121" s="40"/>
      <c r="AF121" s="40"/>
      <c r="AG121" s="40"/>
    </row>
    <row r="122" spans="1:33" hidden="1">
      <c r="J122" s="40"/>
      <c r="K122" s="40"/>
      <c r="L122" s="40"/>
      <c r="M122" s="40"/>
      <c r="N122" s="40"/>
      <c r="O122" s="40"/>
      <c r="P122" s="40"/>
      <c r="Q122" s="131"/>
      <c r="R122" s="131"/>
      <c r="S122" s="131"/>
      <c r="T122" s="131"/>
      <c r="U122" s="40"/>
      <c r="V122" s="40"/>
      <c r="W122" s="40"/>
      <c r="X122" s="40"/>
      <c r="Y122" s="40"/>
      <c r="Z122" s="40"/>
      <c r="AA122" s="40"/>
      <c r="AB122" s="40"/>
      <c r="AC122" s="40"/>
      <c r="AD122" s="40"/>
      <c r="AE122" s="40"/>
      <c r="AF122" s="40"/>
      <c r="AG122" s="40"/>
    </row>
    <row r="123" spans="1:33" ht="15" customHeight="1"/>
  </sheetData>
  <sheetProtection algorithmName="SHA-512" hashValue="zgfgfymH/4ekWUno+Eq9ndrub6J/ai/BhM6uNqLF6nEXdD86jNyGab5kYk+CEX6Rk6EGXSA9BXMygM/OEQ41Lg==" saltValue="lTiuK1D4KNR10U8SgS0qQg==" spinCount="100000" sheet="1" objects="1" scenarios="1" formatRows="0"/>
  <mergeCells count="45">
    <mergeCell ref="C102:G102"/>
    <mergeCell ref="C109:G109"/>
    <mergeCell ref="C88:F88"/>
    <mergeCell ref="C69:G69"/>
    <mergeCell ref="H70:H75"/>
    <mergeCell ref="C76:G76"/>
    <mergeCell ref="C78:G78"/>
    <mergeCell ref="C83:G83"/>
    <mergeCell ref="C85:L85"/>
    <mergeCell ref="C86:G86"/>
    <mergeCell ref="C89:G89"/>
    <mergeCell ref="C68:L68"/>
    <mergeCell ref="C55:M55"/>
    <mergeCell ref="C91:M91"/>
    <mergeCell ref="C100:G100"/>
    <mergeCell ref="C57:G57"/>
    <mergeCell ref="C41:M41"/>
    <mergeCell ref="C43:L43"/>
    <mergeCell ref="C44:K44"/>
    <mergeCell ref="D45:E45"/>
    <mergeCell ref="F45:G45"/>
    <mergeCell ref="H45:I45"/>
    <mergeCell ref="J45:K45"/>
    <mergeCell ref="C33:K33"/>
    <mergeCell ref="D34:E34"/>
    <mergeCell ref="F34:G34"/>
    <mergeCell ref="H34:I34"/>
    <mergeCell ref="J34:K34"/>
    <mergeCell ref="C24:N24"/>
    <mergeCell ref="C25:K25"/>
    <mergeCell ref="D26:E26"/>
    <mergeCell ref="F26:G26"/>
    <mergeCell ref="H26:I26"/>
    <mergeCell ref="J26:K26"/>
    <mergeCell ref="C22:K22"/>
    <mergeCell ref="C3:R3"/>
    <mergeCell ref="C4:J4"/>
    <mergeCell ref="C8:L8"/>
    <mergeCell ref="D10:E10"/>
    <mergeCell ref="F10:G10"/>
    <mergeCell ref="H10:I10"/>
    <mergeCell ref="J10:K10"/>
    <mergeCell ref="L12:L21"/>
    <mergeCell ref="C5:J5"/>
    <mergeCell ref="C6:J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4FBA-A59B-461B-9D7D-437715EAF7DF}">
  <sheetPr codeName="Sheet5"/>
  <dimension ref="A1:AG68"/>
  <sheetViews>
    <sheetView showGridLines="0" zoomScale="60" zoomScaleNormal="60" workbookViewId="0"/>
  </sheetViews>
  <sheetFormatPr defaultColWidth="0" defaultRowHeight="14.5" zeroHeight="1"/>
  <cols>
    <col min="1" max="1" width="51.54296875" style="19" customWidth="1"/>
    <col min="2" max="2" width="5.54296875" style="19" customWidth="1"/>
    <col min="3" max="3" width="56.54296875" style="19" customWidth="1"/>
    <col min="4" max="6" width="27.54296875" style="19" customWidth="1"/>
    <col min="7" max="7" width="28.54296875" style="19" customWidth="1"/>
    <col min="8" max="15" width="27.54296875" style="19" customWidth="1"/>
    <col min="16" max="16" width="26.453125" style="19" customWidth="1"/>
    <col min="17" max="17" width="27.54296875" style="19" customWidth="1"/>
    <col min="18" max="19" width="27.54296875" style="19" hidden="1" customWidth="1"/>
    <col min="20" max="22" width="18" style="19" hidden="1" customWidth="1"/>
    <col min="23" max="16384" width="0" style="19" hidden="1"/>
  </cols>
  <sheetData>
    <row r="1" spans="1:25" ht="16">
      <c r="A1" s="513"/>
      <c r="B1" s="24"/>
      <c r="C1" s="40"/>
      <c r="D1" s="40"/>
      <c r="E1" s="40"/>
      <c r="F1" s="40"/>
      <c r="G1" s="40"/>
      <c r="H1" s="40"/>
      <c r="I1" s="40"/>
      <c r="J1" s="40"/>
      <c r="K1" s="40"/>
      <c r="L1" s="40"/>
      <c r="M1" s="40"/>
      <c r="N1" s="40"/>
      <c r="O1" s="40"/>
      <c r="P1" s="40"/>
      <c r="Q1" s="40"/>
      <c r="R1" s="40"/>
      <c r="S1" s="40"/>
      <c r="T1" s="40"/>
      <c r="Y1" s="18"/>
    </row>
    <row r="2" spans="1:25" ht="16">
      <c r="A2" s="513"/>
      <c r="B2" s="1353"/>
      <c r="C2" s="569"/>
      <c r="D2" s="569"/>
      <c r="E2" s="569"/>
      <c r="F2" s="569"/>
      <c r="G2" s="569"/>
      <c r="H2" s="569"/>
      <c r="I2" s="569"/>
      <c r="J2" s="569"/>
      <c r="K2" s="569"/>
      <c r="L2" s="569"/>
      <c r="M2" s="569"/>
      <c r="N2" s="569"/>
      <c r="O2" s="569"/>
      <c r="P2" s="569"/>
      <c r="Q2" s="569"/>
      <c r="R2" s="569"/>
      <c r="S2" s="569"/>
      <c r="T2" s="569"/>
      <c r="U2" s="756"/>
      <c r="V2" s="756"/>
      <c r="W2" s="756"/>
      <c r="X2" s="756"/>
      <c r="Y2" s="18"/>
    </row>
    <row r="3" spans="1:25" ht="48.75" customHeight="1">
      <c r="A3" s="513"/>
      <c r="B3" s="1353"/>
      <c r="C3" s="1948" t="s">
        <v>549</v>
      </c>
      <c r="D3" s="1948"/>
      <c r="E3" s="1948"/>
      <c r="F3" s="1948"/>
      <c r="G3" s="1948"/>
      <c r="H3" s="1948"/>
      <c r="I3" s="1948"/>
      <c r="J3" s="1948"/>
      <c r="K3" s="1948"/>
      <c r="L3" s="1948"/>
      <c r="M3" s="1948"/>
      <c r="N3" s="1948"/>
      <c r="O3" s="1948"/>
      <c r="P3" s="1948"/>
      <c r="Q3" s="1948"/>
      <c r="R3" s="1948"/>
      <c r="S3" s="569"/>
      <c r="T3" s="569"/>
      <c r="U3" s="756"/>
      <c r="V3" s="757"/>
      <c r="W3" s="756"/>
      <c r="X3" s="756"/>
      <c r="Y3" s="18"/>
    </row>
    <row r="4" spans="1:25" ht="35.25" customHeight="1">
      <c r="A4" s="513"/>
      <c r="B4" s="1353"/>
      <c r="C4" s="555" t="s">
        <v>550</v>
      </c>
      <c r="D4" s="553"/>
      <c r="E4" s="553"/>
      <c r="F4" s="553"/>
      <c r="G4" s="553"/>
      <c r="H4" s="553"/>
      <c r="I4" s="553"/>
      <c r="J4" s="553"/>
      <c r="K4" s="553"/>
      <c r="L4" s="553"/>
      <c r="M4" s="553"/>
      <c r="N4" s="553"/>
      <c r="O4" s="553"/>
      <c r="P4" s="553"/>
      <c r="Q4" s="553"/>
      <c r="R4" s="554"/>
      <c r="S4" s="569"/>
      <c r="T4" s="569"/>
      <c r="U4" s="756"/>
      <c r="V4" s="757"/>
      <c r="W4" s="756"/>
      <c r="X4" s="756"/>
      <c r="Y4" s="18"/>
    </row>
    <row r="5" spans="1:25" ht="30" customHeight="1">
      <c r="A5" s="513"/>
      <c r="B5" s="1353"/>
      <c r="C5" s="715" t="s">
        <v>551</v>
      </c>
      <c r="D5" s="1951" t="s">
        <v>349</v>
      </c>
      <c r="E5" s="1951"/>
      <c r="F5" s="1951"/>
      <c r="G5" s="1951"/>
      <c r="H5" s="1951"/>
      <c r="I5" s="1951"/>
      <c r="J5" s="1951"/>
      <c r="K5" s="553"/>
      <c r="L5" s="553"/>
      <c r="M5" s="553"/>
      <c r="N5" s="553"/>
      <c r="O5" s="553"/>
      <c r="P5" s="553"/>
      <c r="Q5" s="553"/>
      <c r="R5" s="554"/>
      <c r="S5" s="569"/>
      <c r="T5" s="569"/>
      <c r="U5" s="756"/>
      <c r="V5" s="757"/>
      <c r="W5" s="756"/>
      <c r="X5" s="756"/>
      <c r="Y5" s="18"/>
    </row>
    <row r="6" spans="1:25" ht="103.5" customHeight="1">
      <c r="A6" s="513"/>
      <c r="B6" s="1353"/>
      <c r="C6" s="716" t="s">
        <v>552</v>
      </c>
      <c r="D6" s="1952" t="s">
        <v>553</v>
      </c>
      <c r="E6" s="1952"/>
      <c r="F6" s="1952"/>
      <c r="G6" s="1952"/>
      <c r="H6" s="1952"/>
      <c r="I6" s="1952"/>
      <c r="J6" s="1952"/>
      <c r="K6" s="553"/>
      <c r="L6" s="553"/>
      <c r="M6" s="553"/>
      <c r="N6" s="553"/>
      <c r="O6" s="553"/>
      <c r="P6" s="553"/>
      <c r="Q6" s="553"/>
      <c r="R6" s="554"/>
      <c r="S6" s="569"/>
      <c r="T6" s="569"/>
      <c r="U6" s="756"/>
      <c r="V6" s="757"/>
      <c r="W6" s="756"/>
      <c r="X6" s="756"/>
      <c r="Y6" s="18"/>
    </row>
    <row r="7" spans="1:25" ht="123" customHeight="1">
      <c r="A7" s="513"/>
      <c r="B7" s="1353"/>
      <c r="C7" s="716" t="s">
        <v>554</v>
      </c>
      <c r="D7" s="1949" t="s">
        <v>555</v>
      </c>
      <c r="E7" s="1949"/>
      <c r="F7" s="1949"/>
      <c r="G7" s="1949"/>
      <c r="H7" s="1949"/>
      <c r="I7" s="1949"/>
      <c r="J7" s="1949"/>
      <c r="K7" s="553"/>
      <c r="L7" s="553"/>
      <c r="M7" s="553"/>
      <c r="N7" s="553"/>
      <c r="O7" s="553"/>
      <c r="P7" s="553"/>
      <c r="Q7" s="553"/>
      <c r="R7" s="554"/>
      <c r="S7" s="569"/>
      <c r="T7" s="569"/>
      <c r="U7" s="756"/>
      <c r="V7" s="757"/>
      <c r="W7" s="756"/>
      <c r="X7" s="756"/>
      <c r="Y7" s="18"/>
    </row>
    <row r="8" spans="1:25" ht="99.75" customHeight="1">
      <c r="A8" s="513"/>
      <c r="B8" s="1353"/>
      <c r="C8" s="716" t="s">
        <v>556</v>
      </c>
      <c r="D8" s="1953" t="s">
        <v>557</v>
      </c>
      <c r="E8" s="1953"/>
      <c r="F8" s="1953"/>
      <c r="G8" s="1953"/>
      <c r="H8" s="1953"/>
      <c r="I8" s="1953"/>
      <c r="J8" s="1953"/>
      <c r="K8" s="553"/>
      <c r="L8" s="553"/>
      <c r="M8" s="553"/>
      <c r="N8" s="553"/>
      <c r="O8" s="553"/>
      <c r="P8" s="553"/>
      <c r="Q8" s="553"/>
      <c r="R8" s="554"/>
      <c r="S8" s="569"/>
      <c r="T8" s="569"/>
      <c r="U8" s="756"/>
      <c r="V8" s="757"/>
      <c r="W8" s="756"/>
      <c r="X8" s="756"/>
      <c r="Y8" s="18"/>
    </row>
    <row r="9" spans="1:25" ht="128.25" customHeight="1">
      <c r="A9" s="513"/>
      <c r="B9" s="1353"/>
      <c r="C9" s="716" t="s">
        <v>558</v>
      </c>
      <c r="D9" s="1952" t="s">
        <v>559</v>
      </c>
      <c r="E9" s="1952"/>
      <c r="F9" s="1952"/>
      <c r="G9" s="1952"/>
      <c r="H9" s="1952"/>
      <c r="I9" s="1952"/>
      <c r="J9" s="1952"/>
      <c r="K9" s="553"/>
      <c r="L9" s="553"/>
      <c r="M9" s="553"/>
      <c r="N9" s="553"/>
      <c r="O9" s="553"/>
      <c r="P9" s="553"/>
      <c r="Q9" s="553"/>
      <c r="R9" s="554"/>
      <c r="S9" s="569"/>
      <c r="T9" s="569"/>
      <c r="U9" s="756"/>
      <c r="V9" s="757"/>
      <c r="W9" s="756"/>
      <c r="X9" s="756"/>
      <c r="Y9" s="18"/>
    </row>
    <row r="10" spans="1:25" ht="99" customHeight="1">
      <c r="A10" s="513"/>
      <c r="B10" s="1353"/>
      <c r="C10" s="716" t="s">
        <v>560</v>
      </c>
      <c r="D10" s="1949" t="s">
        <v>561</v>
      </c>
      <c r="E10" s="1949"/>
      <c r="F10" s="1949"/>
      <c r="G10" s="1949"/>
      <c r="H10" s="1949"/>
      <c r="I10" s="1949"/>
      <c r="J10" s="1949"/>
      <c r="K10" s="553"/>
      <c r="L10" s="553"/>
      <c r="M10" s="553"/>
      <c r="N10" s="553"/>
      <c r="O10" s="553"/>
      <c r="P10" s="553"/>
      <c r="Q10" s="553"/>
      <c r="R10" s="554"/>
      <c r="S10" s="569"/>
      <c r="T10" s="569"/>
      <c r="U10" s="756"/>
      <c r="V10" s="757"/>
      <c r="W10" s="756"/>
      <c r="X10" s="756"/>
      <c r="Y10" s="18"/>
    </row>
    <row r="11" spans="1:25" ht="75.75" customHeight="1">
      <c r="A11" s="1354"/>
      <c r="B11" s="24"/>
      <c r="C11" s="717" t="s">
        <v>562</v>
      </c>
      <c r="D11" s="1950" t="s">
        <v>563</v>
      </c>
      <c r="E11" s="1950"/>
      <c r="F11" s="1950"/>
      <c r="G11" s="1950"/>
      <c r="H11" s="1950"/>
      <c r="I11" s="1950"/>
      <c r="J11" s="1950"/>
      <c r="K11" s="16"/>
      <c r="L11" s="31"/>
      <c r="M11" s="31"/>
      <c r="N11" s="31"/>
      <c r="O11" s="31"/>
      <c r="P11" s="31"/>
      <c r="Q11" s="31"/>
      <c r="R11" s="31"/>
      <c r="S11" s="31"/>
      <c r="T11" s="31"/>
      <c r="U11" s="31"/>
      <c r="V11" s="16"/>
      <c r="W11" s="40"/>
      <c r="X11" s="40"/>
      <c r="Y11" s="18"/>
    </row>
    <row r="12" spans="1:25" ht="36" customHeight="1">
      <c r="A12" s="1354"/>
      <c r="B12" s="18"/>
      <c r="C12" s="556"/>
      <c r="D12" s="557"/>
      <c r="E12" s="664"/>
      <c r="F12" s="678"/>
      <c r="G12" s="558"/>
      <c r="H12" s="557"/>
      <c r="I12" s="557"/>
      <c r="J12" s="557"/>
      <c r="K12" s="31"/>
      <c r="L12" s="31"/>
      <c r="M12" s="31"/>
      <c r="N12" s="31"/>
      <c r="O12" s="31"/>
      <c r="P12" s="31"/>
      <c r="Q12" s="31"/>
      <c r="R12" s="31"/>
      <c r="S12" s="31"/>
      <c r="T12" s="31"/>
      <c r="U12" s="31"/>
      <c r="V12" s="16"/>
      <c r="W12" s="40"/>
      <c r="X12" s="40"/>
      <c r="Y12" s="18"/>
    </row>
    <row r="13" spans="1:25" ht="31.5" customHeight="1">
      <c r="A13" s="488"/>
      <c r="B13" s="24"/>
      <c r="C13" s="1954" t="s">
        <v>564</v>
      </c>
      <c r="D13" s="1955"/>
      <c r="E13" s="1955"/>
      <c r="F13" s="1955"/>
      <c r="G13" s="1955"/>
      <c r="H13" s="1955"/>
      <c r="I13" s="1955"/>
      <c r="J13" s="1355"/>
      <c r="K13" s="1355"/>
      <c r="L13" s="1355"/>
      <c r="M13" s="1355"/>
      <c r="N13" s="1356"/>
      <c r="O13" s="1357"/>
      <c r="P13" s="569"/>
      <c r="Q13" s="175"/>
      <c r="R13" s="175"/>
      <c r="S13" s="175"/>
      <c r="T13" s="755"/>
      <c r="U13" s="569"/>
      <c r="V13" s="39"/>
      <c r="W13" s="40"/>
      <c r="X13" s="40"/>
      <c r="Y13" s="18"/>
    </row>
    <row r="14" spans="1:25" ht="42.75" customHeight="1">
      <c r="A14" s="488"/>
      <c r="B14" s="24"/>
      <c r="C14" s="1634" t="s">
        <v>565</v>
      </c>
      <c r="D14" s="1634"/>
      <c r="E14" s="1634"/>
      <c r="F14" s="1634"/>
      <c r="G14" s="1634"/>
      <c r="H14" s="1634"/>
      <c r="I14" s="1634"/>
      <c r="J14" s="1634"/>
      <c r="K14" s="1634"/>
      <c r="L14" s="1634"/>
      <c r="M14" s="1634"/>
      <c r="N14" s="1634"/>
      <c r="O14" s="1634"/>
      <c r="P14" s="1634"/>
      <c r="Q14" s="175"/>
      <c r="R14" s="175"/>
      <c r="S14" s="175"/>
      <c r="T14" s="755"/>
      <c r="U14" s="569"/>
      <c r="V14" s="39"/>
      <c r="W14" s="40"/>
      <c r="X14" s="40"/>
      <c r="Y14" s="18"/>
    </row>
    <row r="15" spans="1:25" ht="37.5" customHeight="1">
      <c r="A15" s="488"/>
      <c r="B15" s="24"/>
      <c r="C15" s="527"/>
      <c r="D15" s="1723">
        <v>2021</v>
      </c>
      <c r="E15" s="1723"/>
      <c r="F15" s="1723"/>
      <c r="G15" s="1723">
        <v>2022</v>
      </c>
      <c r="H15" s="1723"/>
      <c r="I15" s="1723"/>
      <c r="J15" s="1723"/>
      <c r="K15" s="1723">
        <v>2023</v>
      </c>
      <c r="L15" s="1723"/>
      <c r="M15" s="1723"/>
      <c r="N15" s="1723">
        <v>2024</v>
      </c>
      <c r="O15" s="1723"/>
      <c r="P15" s="1723"/>
      <c r="Q15" s="175"/>
      <c r="R15" s="175"/>
      <c r="S15" s="175"/>
      <c r="T15" s="755"/>
      <c r="U15" s="569"/>
      <c r="V15" s="39"/>
      <c r="W15" s="40"/>
      <c r="X15" s="40"/>
      <c r="Y15" s="18"/>
    </row>
    <row r="16" spans="1:25" ht="39.75" customHeight="1">
      <c r="A16" s="488"/>
      <c r="B16" s="24"/>
      <c r="C16" s="516"/>
      <c r="D16" s="516" t="s">
        <v>311</v>
      </c>
      <c r="E16" s="516" t="s">
        <v>312</v>
      </c>
      <c r="F16" s="763" t="s">
        <v>53</v>
      </c>
      <c r="G16" s="516" t="s">
        <v>311</v>
      </c>
      <c r="H16" s="516" t="s">
        <v>312</v>
      </c>
      <c r="I16" s="516" t="s">
        <v>313</v>
      </c>
      <c r="J16" s="763" t="s">
        <v>53</v>
      </c>
      <c r="K16" s="516" t="s">
        <v>311</v>
      </c>
      <c r="L16" s="516" t="s">
        <v>313</v>
      </c>
      <c r="M16" s="763" t="s">
        <v>53</v>
      </c>
      <c r="N16" s="516" t="s">
        <v>311</v>
      </c>
      <c r="O16" s="516" t="s">
        <v>313</v>
      </c>
      <c r="P16" s="763" t="s">
        <v>53</v>
      </c>
      <c r="Q16" s="1958"/>
      <c r="R16" s="175"/>
      <c r="S16" s="175"/>
      <c r="T16" s="755"/>
      <c r="U16" s="569"/>
      <c r="V16" s="39"/>
      <c r="W16" s="40"/>
      <c r="X16" s="40"/>
      <c r="Y16" s="18"/>
    </row>
    <row r="17" spans="1:25" ht="47.25" customHeight="1">
      <c r="A17" s="488"/>
      <c r="B17" s="24"/>
      <c r="C17" s="673" t="s">
        <v>566</v>
      </c>
      <c r="D17" s="583">
        <v>887</v>
      </c>
      <c r="E17" s="583">
        <v>0</v>
      </c>
      <c r="F17" s="584">
        <v>887</v>
      </c>
      <c r="G17" s="583">
        <v>844</v>
      </c>
      <c r="H17" s="583">
        <v>0</v>
      </c>
      <c r="I17" s="583">
        <v>0</v>
      </c>
      <c r="J17" s="584">
        <f>SUM(G17:I17)</f>
        <v>844</v>
      </c>
      <c r="K17" s="583">
        <v>887</v>
      </c>
      <c r="L17" s="583">
        <v>0</v>
      </c>
      <c r="M17" s="584">
        <v>887</v>
      </c>
      <c r="N17" s="589">
        <v>1084</v>
      </c>
      <c r="O17" s="583">
        <v>0</v>
      </c>
      <c r="P17" s="584">
        <f>N17+O17</f>
        <v>1084</v>
      </c>
      <c r="Q17" s="1959"/>
      <c r="R17" s="175"/>
      <c r="S17" s="175"/>
      <c r="T17" s="755"/>
      <c r="U17" s="569"/>
      <c r="V17" s="39"/>
      <c r="W17" s="40"/>
      <c r="X17" s="40"/>
      <c r="Y17" s="18"/>
    </row>
    <row r="18" spans="1:25" ht="47.25" customHeight="1">
      <c r="A18" s="488"/>
      <c r="B18" s="24"/>
      <c r="C18" s="197" t="s">
        <v>567</v>
      </c>
      <c r="D18" s="589">
        <v>6118</v>
      </c>
      <c r="E18" s="589">
        <v>8</v>
      </c>
      <c r="F18" s="677">
        <v>6127</v>
      </c>
      <c r="G18" s="589">
        <v>6318</v>
      </c>
      <c r="H18" s="589">
        <v>6</v>
      </c>
      <c r="I18" s="589">
        <v>40</v>
      </c>
      <c r="J18" s="677">
        <f t="shared" ref="J18:J21" si="0">SUM(G18:I18)</f>
        <v>6364</v>
      </c>
      <c r="K18" s="589">
        <v>6219</v>
      </c>
      <c r="L18" s="589">
        <v>56</v>
      </c>
      <c r="M18" s="677">
        <v>6275</v>
      </c>
      <c r="N18" s="589">
        <v>6581</v>
      </c>
      <c r="O18" s="589">
        <v>60</v>
      </c>
      <c r="P18" s="677">
        <f t="shared" ref="P18" si="1">N18+O18</f>
        <v>6641</v>
      </c>
      <c r="Q18" s="1959"/>
      <c r="R18" s="175"/>
      <c r="S18" s="175"/>
      <c r="T18" s="755"/>
      <c r="U18" s="569"/>
      <c r="V18" s="39"/>
      <c r="W18" s="40"/>
      <c r="X18" s="40"/>
      <c r="Y18" s="18"/>
    </row>
    <row r="19" spans="1:25" ht="47.25" customHeight="1">
      <c r="A19" s="488"/>
      <c r="B19" s="24"/>
      <c r="C19" s="673" t="s">
        <v>568</v>
      </c>
      <c r="D19" s="583">
        <v>7005</v>
      </c>
      <c r="E19" s="583">
        <v>8</v>
      </c>
      <c r="F19" s="584">
        <v>7014</v>
      </c>
      <c r="G19" s="583">
        <v>7162</v>
      </c>
      <c r="H19" s="583">
        <v>6</v>
      </c>
      <c r="I19" s="583">
        <v>40</v>
      </c>
      <c r="J19" s="584">
        <f t="shared" si="0"/>
        <v>7208</v>
      </c>
      <c r="K19" s="583">
        <v>7106</v>
      </c>
      <c r="L19" s="583">
        <v>56</v>
      </c>
      <c r="M19" s="584">
        <v>7162</v>
      </c>
      <c r="N19" s="583">
        <f>SUM(N17:N18)</f>
        <v>7665</v>
      </c>
      <c r="O19" s="583">
        <f>SUM(O17:O18)</f>
        <v>60</v>
      </c>
      <c r="P19" s="584">
        <f>SUM(P17:P18)</f>
        <v>7725</v>
      </c>
      <c r="Q19" s="1959"/>
      <c r="R19" s="175"/>
      <c r="S19" s="175"/>
      <c r="T19" s="755"/>
      <c r="U19" s="569"/>
      <c r="V19" s="39"/>
      <c r="W19" s="40"/>
      <c r="X19" s="40"/>
      <c r="Y19" s="18"/>
    </row>
    <row r="20" spans="1:25" ht="47.25" customHeight="1">
      <c r="A20" s="488"/>
      <c r="B20" s="24"/>
      <c r="C20" s="674" t="s">
        <v>566</v>
      </c>
      <c r="D20" s="1358">
        <v>1429</v>
      </c>
      <c r="E20" s="1358">
        <v>3</v>
      </c>
      <c r="F20" s="1150">
        <v>1433</v>
      </c>
      <c r="G20" s="1358">
        <v>1623</v>
      </c>
      <c r="H20" s="1358">
        <v>4</v>
      </c>
      <c r="I20" s="1358">
        <v>1</v>
      </c>
      <c r="J20" s="1150">
        <f t="shared" si="0"/>
        <v>1628</v>
      </c>
      <c r="K20" s="1358">
        <v>1582</v>
      </c>
      <c r="L20" s="1358">
        <v>1</v>
      </c>
      <c r="M20" s="1150">
        <v>1583</v>
      </c>
      <c r="N20" s="1358">
        <v>1619</v>
      </c>
      <c r="O20" s="1358">
        <v>1</v>
      </c>
      <c r="P20" s="1150">
        <v>1620</v>
      </c>
      <c r="Q20" s="1959"/>
      <c r="R20" s="175"/>
      <c r="S20" s="175"/>
      <c r="T20" s="755"/>
      <c r="U20" s="569"/>
      <c r="V20" s="39"/>
      <c r="W20" s="40"/>
      <c r="X20" s="40"/>
      <c r="Y20" s="18"/>
    </row>
    <row r="21" spans="1:25" ht="47.25" customHeight="1">
      <c r="A21" s="488"/>
      <c r="B21" s="24"/>
      <c r="C21" s="197" t="s">
        <v>569</v>
      </c>
      <c r="D21" s="589">
        <v>8435</v>
      </c>
      <c r="E21" s="589">
        <v>12</v>
      </c>
      <c r="F21" s="677">
        <v>8446</v>
      </c>
      <c r="G21" s="589">
        <v>8786</v>
      </c>
      <c r="H21" s="589">
        <v>10</v>
      </c>
      <c r="I21" s="589">
        <v>42</v>
      </c>
      <c r="J21" s="677">
        <f t="shared" si="0"/>
        <v>8838</v>
      </c>
      <c r="K21" s="589">
        <v>8687</v>
      </c>
      <c r="L21" s="589">
        <v>58</v>
      </c>
      <c r="M21" s="677">
        <v>8745</v>
      </c>
      <c r="N21" s="589">
        <f>SUM(N19:N20)</f>
        <v>9284</v>
      </c>
      <c r="O21" s="589">
        <v>61</v>
      </c>
      <c r="P21" s="677">
        <f>P19+P20</f>
        <v>9345</v>
      </c>
      <c r="Q21" s="1959"/>
      <c r="R21" s="175"/>
      <c r="S21" s="175"/>
      <c r="T21" s="755"/>
      <c r="U21" s="569"/>
      <c r="V21" s="39"/>
      <c r="W21" s="40"/>
      <c r="X21" s="40"/>
      <c r="Y21" s="18"/>
    </row>
    <row r="22" spans="1:25" ht="69.75" customHeight="1">
      <c r="A22" s="488"/>
      <c r="B22" s="24"/>
      <c r="C22" s="1921" t="s">
        <v>570</v>
      </c>
      <c r="D22" s="1967"/>
      <c r="E22" s="1967"/>
      <c r="F22" s="1967"/>
      <c r="G22" s="1967"/>
      <c r="H22" s="1967"/>
      <c r="I22" s="1967"/>
      <c r="J22" s="1967"/>
      <c r="K22" s="1967"/>
      <c r="L22" s="1967"/>
      <c r="M22" s="1967"/>
      <c r="N22" s="1967"/>
      <c r="O22" s="1967"/>
      <c r="P22" s="1967"/>
      <c r="Q22" s="175"/>
      <c r="R22" s="175"/>
      <c r="S22" s="175"/>
      <c r="T22" s="755"/>
      <c r="U22" s="569"/>
      <c r="V22" s="39"/>
      <c r="W22" s="40"/>
      <c r="X22" s="40"/>
      <c r="Y22" s="18"/>
    </row>
    <row r="23" spans="1:25" ht="20.25" customHeight="1">
      <c r="A23" s="488"/>
      <c r="B23" s="24"/>
      <c r="C23" s="1576"/>
      <c r="D23" s="161"/>
      <c r="E23" s="161"/>
      <c r="F23" s="161"/>
      <c r="G23" s="678"/>
      <c r="H23" s="678"/>
      <c r="I23" s="678"/>
      <c r="J23" s="678"/>
      <c r="K23" s="678"/>
      <c r="L23" s="678"/>
      <c r="M23" s="678"/>
      <c r="N23" s="678"/>
      <c r="O23" s="678"/>
      <c r="P23" s="678"/>
      <c r="Q23" s="175"/>
      <c r="R23" s="175"/>
      <c r="S23" s="175"/>
      <c r="T23" s="755"/>
      <c r="U23" s="569"/>
      <c r="V23" s="39"/>
      <c r="W23" s="40"/>
      <c r="X23" s="39"/>
      <c r="Y23" s="18"/>
    </row>
    <row r="24" spans="1:25" ht="28.5" customHeight="1">
      <c r="A24" s="488"/>
      <c r="B24" s="24"/>
      <c r="C24" s="1963" t="s">
        <v>571</v>
      </c>
      <c r="D24" s="1963"/>
      <c r="E24" s="1963"/>
      <c r="F24" s="1963"/>
      <c r="G24" s="1964"/>
      <c r="H24" s="1359"/>
      <c r="I24" s="1114"/>
      <c r="J24" s="1360"/>
      <c r="K24" s="1361"/>
      <c r="L24" s="1361"/>
      <c r="M24" s="1361"/>
      <c r="N24" s="1361"/>
      <c r="O24" s="40"/>
      <c r="P24" s="40"/>
      <c r="Q24" s="40"/>
      <c r="R24" s="40"/>
      <c r="S24" s="40"/>
      <c r="T24" s="40"/>
      <c r="U24" s="40"/>
      <c r="V24" s="40"/>
      <c r="W24" s="40"/>
      <c r="X24" s="18"/>
    </row>
    <row r="25" spans="1:25" ht="18" customHeight="1">
      <c r="A25" s="488"/>
      <c r="B25" s="24"/>
      <c r="C25" s="1914" t="s">
        <v>572</v>
      </c>
      <c r="D25" s="1915"/>
      <c r="E25" s="1915"/>
      <c r="F25" s="1916"/>
      <c r="G25" s="1968"/>
      <c r="H25" s="1969"/>
      <c r="I25" s="1359"/>
      <c r="J25" s="1360"/>
      <c r="K25" s="1361"/>
      <c r="L25" s="1361"/>
      <c r="M25" s="1361"/>
      <c r="N25" s="1361"/>
      <c r="O25" s="40"/>
      <c r="P25" s="40"/>
      <c r="Q25" s="40"/>
      <c r="R25" s="40"/>
      <c r="S25" s="40"/>
      <c r="T25" s="40"/>
      <c r="U25" s="40"/>
      <c r="V25" s="40"/>
      <c r="W25" s="40"/>
      <c r="X25" s="18"/>
    </row>
    <row r="26" spans="1:25" ht="18" customHeight="1">
      <c r="A26" s="488"/>
      <c r="B26" s="24"/>
      <c r="C26" s="528"/>
      <c r="D26" s="817">
        <v>2022</v>
      </c>
      <c r="E26" s="817">
        <v>2023</v>
      </c>
      <c r="F26" s="817">
        <v>2024</v>
      </c>
      <c r="G26" s="51"/>
      <c r="H26" s="1362"/>
      <c r="I26" s="1362"/>
      <c r="J26" s="1361"/>
      <c r="K26" s="1361"/>
      <c r="L26" s="1361"/>
      <c r="M26" s="1361"/>
      <c r="N26" s="1361"/>
      <c r="O26" s="40"/>
      <c r="P26" s="40"/>
      <c r="Q26" s="40"/>
      <c r="R26" s="40"/>
      <c r="S26" s="40"/>
      <c r="T26" s="40"/>
      <c r="U26" s="40"/>
      <c r="V26" s="40"/>
      <c r="W26" s="40"/>
      <c r="X26" s="18"/>
    </row>
    <row r="27" spans="1:25" ht="36" customHeight="1">
      <c r="A27" s="488"/>
      <c r="B27" s="24"/>
      <c r="C27" s="137" t="s">
        <v>573</v>
      </c>
      <c r="D27" s="811" t="s">
        <v>61</v>
      </c>
      <c r="E27" s="812">
        <v>5730</v>
      </c>
      <c r="F27" s="811" t="s">
        <v>61</v>
      </c>
      <c r="G27" s="1960"/>
      <c r="H27" s="1361"/>
      <c r="I27" s="1361"/>
      <c r="J27" s="1361"/>
      <c r="K27" s="1361"/>
      <c r="L27" s="1361"/>
      <c r="M27" s="1361"/>
      <c r="N27" s="1361"/>
      <c r="O27" s="40"/>
      <c r="P27" s="40"/>
      <c r="Q27" s="40"/>
      <c r="R27" s="40"/>
      <c r="S27" s="40"/>
      <c r="T27" s="40"/>
      <c r="U27" s="40"/>
      <c r="V27" s="40"/>
      <c r="W27" s="40"/>
      <c r="X27" s="18"/>
    </row>
    <row r="28" spans="1:25" ht="24" customHeight="1">
      <c r="A28" s="488"/>
      <c r="B28" s="24"/>
      <c r="C28" s="29" t="s">
        <v>574</v>
      </c>
      <c r="D28" s="815" t="s">
        <v>61</v>
      </c>
      <c r="E28" s="812">
        <v>1864346</v>
      </c>
      <c r="F28" s="812">
        <v>1008</v>
      </c>
      <c r="G28" s="1961"/>
      <c r="H28" s="1361"/>
      <c r="I28" s="1361"/>
      <c r="J28" s="1361"/>
      <c r="K28" s="1361"/>
      <c r="L28" s="1361"/>
      <c r="M28" s="1361"/>
      <c r="N28" s="1361"/>
      <c r="O28" s="40"/>
      <c r="P28" s="40"/>
      <c r="Q28" s="40"/>
      <c r="R28" s="40"/>
      <c r="S28" s="40"/>
      <c r="T28" s="40"/>
      <c r="U28" s="40"/>
      <c r="V28" s="40"/>
      <c r="W28" s="40"/>
      <c r="X28" s="18"/>
    </row>
    <row r="29" spans="1:25" ht="24" customHeight="1">
      <c r="A29" s="488"/>
      <c r="B29" s="24"/>
      <c r="C29" s="127" t="s">
        <v>575</v>
      </c>
      <c r="D29" s="815" t="s">
        <v>61</v>
      </c>
      <c r="E29" s="812">
        <v>6</v>
      </c>
      <c r="F29" s="812">
        <v>8</v>
      </c>
      <c r="G29" s="1961"/>
      <c r="H29" s="1361"/>
      <c r="I29" s="1361"/>
      <c r="J29" s="1361"/>
      <c r="K29" s="1361"/>
      <c r="L29" s="1361"/>
      <c r="M29" s="1361"/>
      <c r="N29" s="1361"/>
      <c r="O29" s="40"/>
      <c r="P29" s="40"/>
      <c r="Q29" s="40"/>
      <c r="R29" s="40"/>
      <c r="S29" s="40"/>
      <c r="T29" s="40"/>
      <c r="U29" s="40"/>
      <c r="V29" s="40"/>
      <c r="W29" s="40"/>
      <c r="X29" s="18"/>
    </row>
    <row r="30" spans="1:25" ht="24" customHeight="1">
      <c r="A30" s="488"/>
      <c r="B30" s="24"/>
      <c r="C30" s="29" t="s">
        <v>576</v>
      </c>
      <c r="D30" s="816">
        <v>23251</v>
      </c>
      <c r="E30" s="812">
        <v>501971</v>
      </c>
      <c r="F30" s="812">
        <v>431</v>
      </c>
      <c r="G30" s="1961"/>
      <c r="H30" s="1361"/>
      <c r="I30" s="1361"/>
      <c r="J30" s="1361"/>
      <c r="K30" s="1361"/>
      <c r="L30" s="1361"/>
      <c r="M30" s="1361"/>
      <c r="N30" s="1361"/>
      <c r="O30" s="40"/>
      <c r="P30" s="40"/>
      <c r="Q30" s="40"/>
      <c r="R30" s="40"/>
      <c r="S30" s="40"/>
      <c r="T30" s="40"/>
      <c r="U30" s="40"/>
      <c r="V30" s="40"/>
      <c r="W30" s="40"/>
      <c r="X30" s="18"/>
    </row>
    <row r="31" spans="1:25" ht="24" customHeight="1">
      <c r="A31" s="488"/>
      <c r="B31" s="24"/>
      <c r="C31" s="127" t="s">
        <v>577</v>
      </c>
      <c r="D31" s="816">
        <v>23251</v>
      </c>
      <c r="E31" s="812">
        <v>2372053</v>
      </c>
      <c r="F31" s="812">
        <f>SUM(F28:F30)</f>
        <v>1447</v>
      </c>
      <c r="G31" s="1961"/>
      <c r="H31" s="40"/>
      <c r="I31" s="40"/>
      <c r="J31" s="40"/>
      <c r="K31" s="40"/>
      <c r="L31" s="40"/>
      <c r="M31" s="40"/>
      <c r="N31" s="40"/>
      <c r="O31" s="40"/>
      <c r="P31" s="40"/>
      <c r="Q31" s="40"/>
      <c r="R31" s="40"/>
      <c r="S31" s="40"/>
      <c r="T31" s="40"/>
      <c r="U31" s="40"/>
      <c r="V31" s="40"/>
      <c r="W31" s="40"/>
      <c r="X31" s="18"/>
    </row>
    <row r="32" spans="1:25" ht="48.75" customHeight="1">
      <c r="A32" s="488"/>
      <c r="B32" s="24"/>
      <c r="C32" s="1921" t="s">
        <v>578</v>
      </c>
      <c r="D32" s="1965"/>
      <c r="E32" s="1965"/>
      <c r="F32" s="1966"/>
      <c r="G32" s="1962"/>
      <c r="H32" s="31"/>
      <c r="I32" s="31"/>
      <c r="J32" s="31"/>
      <c r="K32" s="31"/>
      <c r="L32" s="31"/>
      <c r="M32" s="31"/>
      <c r="N32" s="31"/>
      <c r="O32" s="40"/>
      <c r="P32" s="40"/>
      <c r="Q32" s="40"/>
      <c r="R32" s="40"/>
      <c r="S32" s="40"/>
      <c r="T32" s="40"/>
      <c r="U32" s="40"/>
      <c r="V32" s="40"/>
      <c r="W32" s="40"/>
      <c r="X32" s="18"/>
    </row>
    <row r="33" spans="1:25" ht="15.75" customHeight="1">
      <c r="A33" s="513"/>
      <c r="B33" s="18"/>
      <c r="C33" s="134"/>
      <c r="D33" s="135"/>
      <c r="E33" s="135"/>
      <c r="F33" s="135"/>
      <c r="G33" s="135"/>
      <c r="H33" s="135"/>
      <c r="I33" s="1363"/>
      <c r="J33" s="1363"/>
      <c r="K33" s="1363"/>
      <c r="L33" s="1363"/>
      <c r="M33" s="1364"/>
      <c r="N33" s="1364"/>
      <c r="O33" s="1365"/>
      <c r="P33" s="1365"/>
      <c r="Q33" s="1365"/>
      <c r="R33" s="1365"/>
      <c r="S33" s="1366"/>
      <c r="T33" s="1366"/>
      <c r="U33" s="1366"/>
      <c r="V33" s="39"/>
      <c r="W33" s="40"/>
      <c r="X33" s="40"/>
      <c r="Y33" s="18"/>
    </row>
    <row r="34" spans="1:25" ht="30" customHeight="1">
      <c r="A34" s="513"/>
      <c r="B34" s="24"/>
      <c r="C34" s="1963" t="s">
        <v>579</v>
      </c>
      <c r="D34" s="1955"/>
      <c r="E34" s="1955"/>
      <c r="F34" s="1955"/>
      <c r="G34" s="1955"/>
      <c r="H34" s="1955"/>
      <c r="I34" s="1955"/>
      <c r="J34" s="756"/>
      <c r="K34" s="756"/>
      <c r="L34" s="756"/>
      <c r="M34" s="756"/>
      <c r="N34" s="756"/>
      <c r="O34" s="756"/>
      <c r="P34" s="756"/>
      <c r="Q34" s="756"/>
      <c r="R34" s="756"/>
      <c r="S34" s="53"/>
      <c r="T34" s="32"/>
      <c r="U34" s="32"/>
      <c r="V34" s="39"/>
      <c r="W34" s="40"/>
      <c r="X34" s="40"/>
      <c r="Y34" s="18"/>
    </row>
    <row r="35" spans="1:25" ht="43.5" customHeight="1">
      <c r="A35" s="513"/>
      <c r="B35" s="24"/>
      <c r="C35" s="1632" t="s">
        <v>580</v>
      </c>
      <c r="D35" s="1632"/>
      <c r="E35" s="1632"/>
      <c r="F35" s="1632"/>
      <c r="G35" s="1632"/>
      <c r="H35" s="1632"/>
      <c r="I35" s="1632"/>
      <c r="J35" s="1632"/>
      <c r="K35" s="1632"/>
      <c r="L35" s="1632"/>
      <c r="M35" s="1632"/>
      <c r="N35" s="1632"/>
      <c r="O35" s="1632"/>
      <c r="P35" s="1970"/>
      <c r="Q35" s="1971"/>
      <c r="R35" s="40"/>
      <c r="S35" s="39"/>
      <c r="T35" s="40"/>
      <c r="U35" s="40"/>
      <c r="V35" s="18"/>
    </row>
    <row r="36" spans="1:25" ht="21" customHeight="1">
      <c r="A36" s="513"/>
      <c r="B36" s="24"/>
      <c r="C36" s="482"/>
      <c r="D36" s="1633">
        <v>2021</v>
      </c>
      <c r="E36" s="1633"/>
      <c r="F36" s="1633"/>
      <c r="G36" s="1633">
        <v>2022</v>
      </c>
      <c r="H36" s="1633"/>
      <c r="I36" s="1633"/>
      <c r="J36" s="1633">
        <v>2023</v>
      </c>
      <c r="K36" s="1633"/>
      <c r="L36" s="1633"/>
      <c r="M36" s="1633">
        <v>2024</v>
      </c>
      <c r="N36" s="1633"/>
      <c r="O36" s="1633"/>
      <c r="P36" s="42"/>
      <c r="Q36" s="131"/>
      <c r="R36" s="40"/>
      <c r="S36" s="39"/>
      <c r="T36" s="40"/>
      <c r="U36" s="40"/>
      <c r="V36" s="18"/>
    </row>
    <row r="37" spans="1:25" ht="21" customHeight="1">
      <c r="A37" s="513"/>
      <c r="B37" s="24"/>
      <c r="C37" s="529"/>
      <c r="D37" s="516" t="s">
        <v>485</v>
      </c>
      <c r="E37" s="516" t="s">
        <v>581</v>
      </c>
      <c r="F37" s="763" t="s">
        <v>53</v>
      </c>
      <c r="G37" s="516" t="s">
        <v>485</v>
      </c>
      <c r="H37" s="516" t="s">
        <v>581</v>
      </c>
      <c r="I37" s="763" t="s">
        <v>53</v>
      </c>
      <c r="J37" s="516" t="s">
        <v>485</v>
      </c>
      <c r="K37" s="516" t="s">
        <v>581</v>
      </c>
      <c r="L37" s="763" t="s">
        <v>53</v>
      </c>
      <c r="M37" s="516" t="s">
        <v>485</v>
      </c>
      <c r="N37" s="516" t="s">
        <v>581</v>
      </c>
      <c r="O37" s="763" t="s">
        <v>53</v>
      </c>
      <c r="P37" s="42"/>
      <c r="Q37" s="108"/>
      <c r="R37" s="40"/>
      <c r="S37" s="39"/>
      <c r="T37" s="40"/>
      <c r="U37" s="40"/>
      <c r="V37" s="18"/>
    </row>
    <row r="38" spans="1:25" ht="33" customHeight="1">
      <c r="A38" s="513"/>
      <c r="B38" s="24"/>
      <c r="C38" s="198" t="s">
        <v>517</v>
      </c>
      <c r="D38" s="857">
        <v>0.02</v>
      </c>
      <c r="E38" s="857">
        <v>0.12</v>
      </c>
      <c r="F38" s="1153">
        <v>0.14000000000000001</v>
      </c>
      <c r="G38" s="857">
        <v>0.02</v>
      </c>
      <c r="H38" s="857">
        <v>0.04</v>
      </c>
      <c r="I38" s="1153">
        <v>7.0000000000000007E-2</v>
      </c>
      <c r="J38" s="857">
        <v>0.02</v>
      </c>
      <c r="K38" s="857">
        <v>0.13</v>
      </c>
      <c r="L38" s="1153">
        <v>0.15</v>
      </c>
      <c r="M38" s="1367">
        <v>0.01</v>
      </c>
      <c r="N38" s="1367">
        <v>0.06</v>
      </c>
      <c r="O38" s="1368">
        <v>7.0000000000000007E-2</v>
      </c>
      <c r="P38" s="216"/>
      <c r="Q38" s="32"/>
      <c r="R38" s="32"/>
      <c r="S38" s="39"/>
      <c r="T38" s="40"/>
      <c r="U38" s="40"/>
      <c r="V38" s="18"/>
    </row>
    <row r="39" spans="1:25" ht="33" customHeight="1">
      <c r="A39" s="513"/>
      <c r="B39" s="24"/>
      <c r="C39" s="199" t="s">
        <v>582</v>
      </c>
      <c r="D39" s="858">
        <v>55.76</v>
      </c>
      <c r="E39" s="858">
        <v>0.21</v>
      </c>
      <c r="F39" s="1039">
        <v>55.97</v>
      </c>
      <c r="G39" s="858">
        <v>57.32</v>
      </c>
      <c r="H39" s="858">
        <v>0.28000000000000003</v>
      </c>
      <c r="I39" s="1369">
        <v>57.6</v>
      </c>
      <c r="J39" s="858">
        <v>59.69</v>
      </c>
      <c r="K39" s="858">
        <v>0.34</v>
      </c>
      <c r="L39" s="1039">
        <v>60.03</v>
      </c>
      <c r="M39" s="1367">
        <v>57.56</v>
      </c>
      <c r="N39" s="1367">
        <v>0.33</v>
      </c>
      <c r="O39" s="1368">
        <v>57.89</v>
      </c>
      <c r="P39" s="104"/>
      <c r="Q39" s="33"/>
      <c r="R39" s="33"/>
      <c r="S39" s="39"/>
      <c r="T39" s="40"/>
      <c r="U39" s="40"/>
      <c r="V39" s="18"/>
    </row>
    <row r="40" spans="1:25" ht="33" customHeight="1">
      <c r="A40" s="513"/>
      <c r="B40" s="24"/>
      <c r="C40" s="198" t="s">
        <v>518</v>
      </c>
      <c r="D40" s="857">
        <v>58.51</v>
      </c>
      <c r="E40" s="857">
        <v>19.489999999999998</v>
      </c>
      <c r="F40" s="1153">
        <v>78</v>
      </c>
      <c r="G40" s="857">
        <v>58.82</v>
      </c>
      <c r="H40" s="857">
        <v>20.07</v>
      </c>
      <c r="I40" s="1153">
        <v>78.89</v>
      </c>
      <c r="J40" s="857">
        <v>61.62</v>
      </c>
      <c r="K40" s="857">
        <v>21.34</v>
      </c>
      <c r="L40" s="1153">
        <v>82.96</v>
      </c>
      <c r="M40" s="1367">
        <v>59.13</v>
      </c>
      <c r="N40" s="1367">
        <v>21.41</v>
      </c>
      <c r="O40" s="1368">
        <v>80.55</v>
      </c>
      <c r="P40" s="1956"/>
      <c r="Q40" s="1957"/>
      <c r="R40" s="33"/>
      <c r="S40" s="39"/>
      <c r="T40" s="40"/>
      <c r="U40" s="40"/>
      <c r="V40" s="18"/>
    </row>
    <row r="41" spans="1:25" ht="33" customHeight="1">
      <c r="A41" s="513"/>
      <c r="B41" s="24"/>
      <c r="C41" s="199" t="s">
        <v>583</v>
      </c>
      <c r="D41" s="858">
        <v>0.24</v>
      </c>
      <c r="E41" s="858">
        <v>4.5599999999999996</v>
      </c>
      <c r="F41" s="1039">
        <v>4.8</v>
      </c>
      <c r="G41" s="858">
        <v>0.27</v>
      </c>
      <c r="H41" s="858">
        <v>5.08</v>
      </c>
      <c r="I41" s="1039">
        <v>5.35</v>
      </c>
      <c r="J41" s="858">
        <v>0.31</v>
      </c>
      <c r="K41" s="858">
        <v>5.62</v>
      </c>
      <c r="L41" s="1039">
        <v>5.94</v>
      </c>
      <c r="M41" s="1367">
        <v>0.46</v>
      </c>
      <c r="N41" s="1367">
        <v>6.27</v>
      </c>
      <c r="O41" s="1368">
        <v>6.74</v>
      </c>
      <c r="P41" s="1956"/>
      <c r="Q41" s="1957"/>
      <c r="R41" s="33"/>
      <c r="S41" s="39"/>
      <c r="T41" s="40"/>
      <c r="U41" s="40"/>
      <c r="V41" s="18"/>
    </row>
    <row r="42" spans="1:25" ht="33" customHeight="1">
      <c r="A42" s="513"/>
      <c r="B42" s="24"/>
      <c r="C42" s="198" t="s">
        <v>584</v>
      </c>
      <c r="D42" s="857" t="s">
        <v>61</v>
      </c>
      <c r="E42" s="857" t="s">
        <v>61</v>
      </c>
      <c r="F42" s="1153" t="s">
        <v>61</v>
      </c>
      <c r="G42" s="857">
        <v>0.35</v>
      </c>
      <c r="H42" s="1370">
        <v>6.2</v>
      </c>
      <c r="I42" s="1153">
        <v>6.55</v>
      </c>
      <c r="J42" s="857">
        <v>0.28000000000000003</v>
      </c>
      <c r="K42" s="857">
        <v>5.46</v>
      </c>
      <c r="L42" s="1153">
        <v>5.74</v>
      </c>
      <c r="M42" s="1367">
        <v>0.23</v>
      </c>
      <c r="N42" s="1367">
        <v>5.03</v>
      </c>
      <c r="O42" s="1368">
        <v>5.26</v>
      </c>
      <c r="P42" s="1956"/>
      <c r="Q42" s="1957"/>
      <c r="R42" s="33"/>
      <c r="S42" s="39"/>
      <c r="T42" s="40"/>
      <c r="U42" s="40"/>
      <c r="V42" s="18"/>
    </row>
    <row r="43" spans="1:25" s="119" customFormat="1" ht="33" customHeight="1">
      <c r="A43" s="1371"/>
      <c r="B43" s="1284"/>
      <c r="C43" s="199" t="s">
        <v>585</v>
      </c>
      <c r="D43" s="858">
        <v>6.35</v>
      </c>
      <c r="E43" s="858">
        <v>16.77</v>
      </c>
      <c r="F43" s="1039">
        <v>23.12</v>
      </c>
      <c r="G43" s="1372">
        <v>6.6</v>
      </c>
      <c r="H43" s="858">
        <v>17.940000000000001</v>
      </c>
      <c r="I43" s="1039">
        <v>24.54</v>
      </c>
      <c r="J43" s="1372">
        <v>6.6</v>
      </c>
      <c r="K43" s="858">
        <v>18.38</v>
      </c>
      <c r="L43" s="1039">
        <v>24.98</v>
      </c>
      <c r="M43" s="1373">
        <v>6.55</v>
      </c>
      <c r="N43" s="1373">
        <v>18.57</v>
      </c>
      <c r="O43" s="1374">
        <v>25.12</v>
      </c>
      <c r="P43" s="217"/>
      <c r="Q43" s="33"/>
      <c r="R43" s="33"/>
      <c r="S43" s="1375"/>
      <c r="T43" s="726"/>
      <c r="U43" s="726"/>
      <c r="V43" s="118"/>
    </row>
    <row r="44" spans="1:25" ht="54" customHeight="1">
      <c r="A44" s="513"/>
      <c r="B44" s="24"/>
      <c r="C44" s="1939" t="s">
        <v>586</v>
      </c>
      <c r="D44" s="1941"/>
      <c r="E44" s="1941"/>
      <c r="F44" s="1941"/>
      <c r="G44" s="1941"/>
      <c r="H44" s="1941"/>
      <c r="I44" s="1941"/>
      <c r="J44" s="1941"/>
      <c r="K44" s="1941"/>
      <c r="L44" s="1941"/>
      <c r="M44" s="1941"/>
      <c r="N44" s="1941"/>
      <c r="O44" s="1941"/>
      <c r="P44" s="28"/>
      <c r="Q44" s="28"/>
      <c r="R44" s="28"/>
      <c r="S44" s="53"/>
      <c r="T44" s="32"/>
      <c r="U44" s="32"/>
      <c r="V44" s="39"/>
      <c r="W44" s="40"/>
      <c r="X44" s="40"/>
      <c r="Y44" s="18"/>
    </row>
    <row r="45" spans="1:25" ht="23.25" customHeight="1" thickBot="1">
      <c r="A45" s="513"/>
      <c r="B45" s="18"/>
      <c r="C45" s="1362"/>
      <c r="D45" s="1376"/>
      <c r="E45" s="1362"/>
      <c r="F45" s="1362"/>
      <c r="G45" s="1362"/>
      <c r="H45" s="1362"/>
      <c r="I45" s="1362"/>
      <c r="J45" s="1362"/>
      <c r="K45" s="1362"/>
      <c r="L45" s="1362"/>
      <c r="M45" s="27"/>
      <c r="N45" s="43"/>
      <c r="O45" s="43"/>
      <c r="P45" s="43"/>
      <c r="Q45" s="43"/>
      <c r="R45" s="43"/>
      <c r="S45" s="108"/>
      <c r="T45" s="33"/>
      <c r="U45" s="108"/>
      <c r="V45" s="39"/>
      <c r="W45" s="40"/>
      <c r="X45" s="40"/>
      <c r="Y45" s="18"/>
    </row>
    <row r="46" spans="1:25" ht="23.25" customHeight="1" thickBot="1">
      <c r="A46" s="513"/>
      <c r="B46" s="24"/>
      <c r="C46" s="1972" t="s">
        <v>587</v>
      </c>
      <c r="D46" s="1973"/>
      <c r="E46" s="1973"/>
      <c r="F46" s="1973"/>
      <c r="G46" s="1973"/>
      <c r="H46" s="1973"/>
      <c r="I46" s="1973"/>
      <c r="J46" s="1973"/>
      <c r="K46" s="1973"/>
      <c r="L46" s="53"/>
      <c r="M46" s="32"/>
      <c r="N46" s="32"/>
      <c r="O46" s="32"/>
      <c r="P46" s="32"/>
      <c r="Q46" s="32"/>
      <c r="R46" s="32"/>
      <c r="S46" s="32"/>
      <c r="T46" s="32"/>
      <c r="U46" s="40"/>
      <c r="V46" s="40"/>
      <c r="W46" s="40"/>
      <c r="X46" s="18"/>
    </row>
    <row r="47" spans="1:25" ht="42.75" customHeight="1" thickBot="1">
      <c r="A47" s="513"/>
      <c r="B47" s="24"/>
      <c r="C47" s="1974" t="s">
        <v>588</v>
      </c>
      <c r="D47" s="1975"/>
      <c r="E47" s="1975"/>
      <c r="F47" s="1975"/>
      <c r="G47" s="1975"/>
      <c r="H47" s="1975"/>
      <c r="I47" s="1975"/>
      <c r="J47" s="1975"/>
      <c r="K47" s="1979"/>
      <c r="L47" s="1943"/>
      <c r="M47" s="1943"/>
      <c r="N47" s="1943"/>
      <c r="O47" s="1944"/>
      <c r="P47" s="34"/>
      <c r="Q47" s="34"/>
      <c r="R47" s="35"/>
      <c r="S47" s="34"/>
      <c r="T47" s="35"/>
      <c r="U47" s="40"/>
      <c r="V47" s="40"/>
      <c r="W47" s="40"/>
      <c r="X47" s="18"/>
    </row>
    <row r="48" spans="1:25" ht="19.5" customHeight="1" thickBot="1">
      <c r="A48" s="513"/>
      <c r="B48" s="24"/>
      <c r="C48" s="1989"/>
      <c r="D48" s="1990"/>
      <c r="E48" s="1990"/>
      <c r="F48" s="1990"/>
      <c r="G48" s="1990"/>
      <c r="H48" s="1990"/>
      <c r="I48" s="1990"/>
      <c r="J48" s="1990"/>
      <c r="K48" s="1990"/>
      <c r="L48" s="665"/>
      <c r="M48" s="33"/>
      <c r="N48" s="33"/>
      <c r="O48" s="34"/>
      <c r="P48" s="35"/>
      <c r="Q48" s="34"/>
      <c r="R48" s="35"/>
      <c r="S48" s="34"/>
      <c r="T48" s="34"/>
      <c r="U48" s="40"/>
      <c r="V48" s="40"/>
      <c r="W48" s="40"/>
      <c r="X48" s="18"/>
    </row>
    <row r="49" spans="1:33" ht="30" customHeight="1">
      <c r="A49" s="513"/>
      <c r="B49" s="24"/>
      <c r="C49" s="1954" t="s">
        <v>589</v>
      </c>
      <c r="D49" s="1955"/>
      <c r="E49" s="1955"/>
      <c r="F49" s="1955"/>
      <c r="G49" s="1955"/>
      <c r="H49" s="1955"/>
      <c r="I49" s="1955"/>
      <c r="J49" s="1963"/>
      <c r="K49" s="1955"/>
      <c r="L49" s="16"/>
      <c r="M49" s="31"/>
      <c r="N49" s="31"/>
      <c r="O49" s="31"/>
      <c r="P49" s="31"/>
      <c r="Q49" s="31"/>
      <c r="R49" s="31"/>
      <c r="S49" s="31"/>
      <c r="T49" s="31"/>
      <c r="U49" s="31"/>
      <c r="V49" s="31"/>
      <c r="W49" s="31"/>
      <c r="X49" s="18"/>
    </row>
    <row r="50" spans="1:33" ht="107.25" customHeight="1">
      <c r="A50" s="513"/>
      <c r="B50" s="24"/>
      <c r="C50" s="1986" t="s">
        <v>590</v>
      </c>
      <c r="D50" s="1987"/>
      <c r="E50" s="1987"/>
      <c r="F50" s="1987"/>
      <c r="G50" s="1987"/>
      <c r="H50" s="1987"/>
      <c r="I50" s="1987"/>
      <c r="J50" s="1988"/>
      <c r="K50" s="38"/>
      <c r="L50" s="111"/>
      <c r="M50" s="111"/>
      <c r="N50" s="111"/>
      <c r="O50" s="111"/>
      <c r="P50" s="111"/>
      <c r="Q50" s="111"/>
      <c r="R50" s="111"/>
      <c r="S50" s="111"/>
      <c r="T50" s="111"/>
      <c r="U50" s="111"/>
      <c r="V50" s="111"/>
      <c r="W50" s="111"/>
      <c r="X50" s="18"/>
    </row>
    <row r="51" spans="1:33" ht="18.75" customHeight="1">
      <c r="A51" s="513"/>
      <c r="B51" s="18"/>
      <c r="C51" s="619"/>
      <c r="D51" s="32"/>
      <c r="E51" s="111"/>
      <c r="F51" s="111"/>
      <c r="G51" s="111"/>
      <c r="H51" s="33"/>
      <c r="I51" s="33"/>
      <c r="J51" s="33"/>
      <c r="K51" s="33"/>
      <c r="L51" s="33"/>
      <c r="M51" s="33"/>
      <c r="N51" s="33"/>
      <c r="O51" s="33"/>
      <c r="P51" s="33"/>
      <c r="Q51" s="33"/>
      <c r="R51" s="33"/>
      <c r="S51" s="33"/>
      <c r="T51" s="33"/>
      <c r="U51" s="131"/>
      <c r="V51" s="41"/>
      <c r="W51" s="131"/>
      <c r="X51" s="131"/>
      <c r="Y51" s="18"/>
    </row>
    <row r="52" spans="1:33" ht="33.75" customHeight="1">
      <c r="A52" s="488"/>
      <c r="B52" s="24"/>
      <c r="C52" s="128" t="s">
        <v>591</v>
      </c>
      <c r="D52" s="40"/>
      <c r="E52" s="40"/>
      <c r="F52" s="40"/>
      <c r="G52" s="40"/>
      <c r="H52" s="40"/>
      <c r="I52" s="40"/>
      <c r="J52" s="40"/>
      <c r="K52" s="40"/>
      <c r="L52" s="40"/>
      <c r="M52" s="40"/>
      <c r="N52" s="40"/>
      <c r="O52" s="40"/>
      <c r="P52" s="40"/>
      <c r="Q52" s="40"/>
      <c r="R52" s="40"/>
      <c r="S52" s="40"/>
      <c r="T52" s="40"/>
      <c r="U52" s="40"/>
      <c r="V52" s="40"/>
      <c r="W52" s="40"/>
      <c r="X52" s="18"/>
    </row>
    <row r="53" spans="1:33" ht="66.75" customHeight="1">
      <c r="A53" s="488"/>
      <c r="B53" s="24"/>
      <c r="C53" s="1976" t="s">
        <v>592</v>
      </c>
      <c r="D53" s="1977"/>
      <c r="E53" s="1977"/>
      <c r="F53" s="1977"/>
      <c r="G53" s="1977"/>
      <c r="H53" s="1977"/>
      <c r="I53" s="1977"/>
      <c r="J53" s="1978"/>
      <c r="K53" s="40"/>
      <c r="L53" s="40"/>
      <c r="M53" s="40"/>
      <c r="N53" s="40"/>
      <c r="O53" s="40"/>
      <c r="P53" s="40"/>
      <c r="Q53" s="40"/>
      <c r="R53" s="40"/>
      <c r="S53" s="40"/>
      <c r="T53" s="40"/>
      <c r="U53" s="40"/>
      <c r="V53" s="40"/>
      <c r="W53" s="40"/>
      <c r="X53" s="18"/>
    </row>
    <row r="54" spans="1:33" ht="24.75" customHeight="1">
      <c r="A54" s="488"/>
      <c r="B54" s="24"/>
      <c r="C54" s="666"/>
      <c r="D54" s="667"/>
      <c r="E54" s="667"/>
      <c r="F54" s="667"/>
      <c r="G54" s="667"/>
      <c r="H54" s="1377"/>
      <c r="I54" s="1377"/>
      <c r="J54" s="1378"/>
      <c r="K54" s="40"/>
      <c r="L54" s="40"/>
      <c r="M54" s="40"/>
      <c r="N54" s="40"/>
      <c r="O54" s="40"/>
      <c r="P54" s="40"/>
      <c r="Q54" s="40"/>
      <c r="R54" s="40"/>
      <c r="S54" s="40"/>
      <c r="T54" s="40"/>
      <c r="U54" s="40"/>
      <c r="V54" s="40"/>
      <c r="W54" s="40"/>
      <c r="X54" s="18"/>
    </row>
    <row r="55" spans="1:33" ht="32.25" customHeight="1">
      <c r="A55" s="488"/>
      <c r="B55" s="24"/>
      <c r="C55" s="1983" t="s">
        <v>593</v>
      </c>
      <c r="D55" s="1984"/>
      <c r="E55" s="1984"/>
      <c r="F55" s="1984"/>
      <c r="G55" s="1985"/>
      <c r="H55" s="1379"/>
      <c r="I55" s="1379"/>
      <c r="J55" s="1379"/>
      <c r="K55" s="1379"/>
      <c r="L55" s="1379"/>
      <c r="M55" s="1379"/>
      <c r="N55" s="1379"/>
      <c r="O55" s="40"/>
      <c r="P55" s="40"/>
      <c r="Q55" s="40"/>
      <c r="R55" s="40"/>
      <c r="S55" s="40"/>
      <c r="T55" s="40"/>
      <c r="U55" s="40"/>
      <c r="V55" s="40"/>
      <c r="W55" s="40"/>
      <c r="X55" s="18"/>
    </row>
    <row r="56" spans="1:33" ht="21.75" customHeight="1">
      <c r="A56" s="488"/>
      <c r="B56" s="24"/>
      <c r="C56" s="1980" t="s">
        <v>594</v>
      </c>
      <c r="D56" s="1981"/>
      <c r="E56" s="1981"/>
      <c r="F56" s="1981"/>
      <c r="G56" s="1982"/>
      <c r="H56" s="49"/>
      <c r="I56" s="1114"/>
      <c r="J56" s="1114"/>
      <c r="K56" s="1114"/>
      <c r="L56" s="1114"/>
      <c r="M56" s="1114"/>
      <c r="N56" s="1114"/>
      <c r="O56" s="40"/>
      <c r="P56" s="40"/>
      <c r="Q56" s="40"/>
      <c r="R56" s="40"/>
      <c r="S56" s="40"/>
      <c r="T56" s="40"/>
      <c r="U56" s="40"/>
      <c r="V56" s="40"/>
      <c r="W56" s="40"/>
      <c r="X56" s="18"/>
    </row>
    <row r="57" spans="1:33" ht="21.75" customHeight="1">
      <c r="A57" s="488"/>
      <c r="B57" s="24"/>
      <c r="C57" s="480"/>
      <c r="D57" s="480">
        <v>2021</v>
      </c>
      <c r="E57" s="480">
        <v>2022</v>
      </c>
      <c r="F57" s="480">
        <v>2023</v>
      </c>
      <c r="G57" s="480">
        <v>2024</v>
      </c>
      <c r="H57" s="1127"/>
      <c r="I57" s="1379"/>
      <c r="J57" s="1379"/>
      <c r="K57" s="1379"/>
      <c r="L57" s="1379"/>
      <c r="M57" s="1379"/>
      <c r="N57" s="1379"/>
      <c r="O57" s="40"/>
      <c r="P57" s="40"/>
      <c r="Q57" s="40"/>
      <c r="R57" s="40"/>
      <c r="S57" s="40"/>
      <c r="T57" s="40"/>
      <c r="U57" s="40"/>
      <c r="V57" s="40"/>
      <c r="W57" s="40"/>
      <c r="X57" s="18"/>
    </row>
    <row r="58" spans="1:33" ht="21.75" customHeight="1">
      <c r="A58" s="488"/>
      <c r="B58" s="24"/>
      <c r="C58" s="1380"/>
      <c r="D58" s="1380">
        <v>4029486</v>
      </c>
      <c r="E58" s="1380">
        <v>3727054</v>
      </c>
      <c r="F58" s="1380">
        <v>4096327</v>
      </c>
      <c r="G58" s="1381">
        <f>(863595.68+151021.704)</f>
        <v>1014617.3840000001</v>
      </c>
      <c r="H58" s="805"/>
      <c r="I58" s="805"/>
      <c r="J58" s="806"/>
      <c r="K58" s="1114"/>
      <c r="L58" s="1114"/>
      <c r="M58" s="1114"/>
      <c r="N58" s="1114"/>
      <c r="O58" s="40"/>
      <c r="P58" s="40"/>
      <c r="Q58" s="40"/>
      <c r="R58" s="40"/>
      <c r="S58" s="40"/>
      <c r="T58" s="40"/>
      <c r="U58" s="40"/>
      <c r="V58" s="40"/>
      <c r="W58" s="40"/>
      <c r="X58" s="18"/>
    </row>
    <row r="59" spans="1:33">
      <c r="A59" s="488"/>
      <c r="B59" s="18"/>
    </row>
    <row r="63" spans="1:33" ht="15" hidden="1">
      <c r="P63" s="40"/>
      <c r="Q63" s="111"/>
      <c r="R63" s="111"/>
      <c r="S63" s="111"/>
      <c r="T63" s="111"/>
      <c r="U63" s="40"/>
      <c r="V63" s="40"/>
      <c r="W63" s="40"/>
      <c r="X63" s="40"/>
      <c r="Y63" s="40"/>
      <c r="Z63" s="40"/>
      <c r="AA63" s="40"/>
      <c r="AB63" s="40"/>
      <c r="AC63" s="40"/>
      <c r="AD63" s="40"/>
      <c r="AE63" s="40"/>
      <c r="AF63" s="40"/>
      <c r="AG63" s="40"/>
    </row>
    <row r="64" spans="1:33" ht="15" hidden="1">
      <c r="P64" s="40"/>
      <c r="Q64" s="111"/>
      <c r="R64" s="111"/>
      <c r="S64" s="111"/>
      <c r="T64" s="111"/>
      <c r="U64" s="40"/>
      <c r="V64" s="40"/>
      <c r="W64" s="40"/>
      <c r="X64" s="40"/>
      <c r="Y64" s="40"/>
      <c r="Z64" s="40"/>
      <c r="AA64" s="40"/>
      <c r="AB64" s="40"/>
      <c r="AC64" s="40"/>
      <c r="AD64" s="40"/>
      <c r="AE64" s="40"/>
      <c r="AF64" s="40"/>
      <c r="AG64" s="40"/>
    </row>
    <row r="65" spans="3:33" ht="15" hidden="1">
      <c r="J65" s="130"/>
      <c r="K65" s="130"/>
      <c r="L65" s="130"/>
      <c r="M65" s="130"/>
      <c r="N65" s="130"/>
      <c r="O65" s="130"/>
      <c r="P65" s="40"/>
      <c r="Q65" s="131"/>
      <c r="R65" s="131"/>
      <c r="S65" s="131"/>
      <c r="T65" s="131"/>
      <c r="U65" s="40"/>
      <c r="V65" s="40"/>
      <c r="W65" s="40"/>
      <c r="X65" s="40"/>
      <c r="Y65" s="40"/>
      <c r="Z65" s="40"/>
      <c r="AA65" s="40"/>
      <c r="AB65" s="40"/>
      <c r="AC65" s="40"/>
      <c r="AD65" s="40"/>
      <c r="AE65" s="40"/>
      <c r="AF65" s="40"/>
      <c r="AG65" s="40"/>
    </row>
    <row r="66" spans="3:33" ht="15" hidden="1">
      <c r="J66" s="40"/>
      <c r="K66" s="40"/>
      <c r="L66" s="40"/>
      <c r="M66" s="40"/>
      <c r="N66" s="40"/>
      <c r="O66" s="40"/>
      <c r="P66" s="40"/>
      <c r="Q66" s="131"/>
      <c r="R66" s="131"/>
      <c r="S66" s="131"/>
      <c r="T66" s="131"/>
      <c r="U66" s="40"/>
      <c r="V66" s="40"/>
      <c r="W66" s="40"/>
      <c r="X66" s="40"/>
      <c r="Y66" s="40"/>
      <c r="Z66" s="40"/>
      <c r="AA66" s="40"/>
      <c r="AB66" s="40"/>
      <c r="AC66" s="40"/>
      <c r="AD66" s="40"/>
      <c r="AE66" s="40"/>
      <c r="AF66" s="40"/>
      <c r="AG66" s="40"/>
    </row>
    <row r="68" spans="3:33" hidden="1">
      <c r="C68" s="1382"/>
    </row>
  </sheetData>
  <sheetProtection algorithmName="SHA-512" hashValue="7fXR7BZBq7htJi/pcdyt1ZnjuYK9CiQwXZ8yhubDbeRl1+K7v4gWndPhylmDvUEsZQv/gLjcpkAi9o5h2+DkNQ==" saltValue="IJhOcdQdlv9e733XU1j33g==" spinCount="100000" sheet="1" objects="1" scenarios="1" formatRows="0"/>
  <mergeCells count="40">
    <mergeCell ref="C56:G56"/>
    <mergeCell ref="C55:G55"/>
    <mergeCell ref="C50:J50"/>
    <mergeCell ref="C48:K48"/>
    <mergeCell ref="C49:I49"/>
    <mergeCell ref="J49:K49"/>
    <mergeCell ref="C46:K46"/>
    <mergeCell ref="C44:O44"/>
    <mergeCell ref="C47:J47"/>
    <mergeCell ref="C53:J53"/>
    <mergeCell ref="K47:O47"/>
    <mergeCell ref="P40:Q42"/>
    <mergeCell ref="Q16:Q21"/>
    <mergeCell ref="G27:G32"/>
    <mergeCell ref="D36:F36"/>
    <mergeCell ref="D15:F15"/>
    <mergeCell ref="C24:G24"/>
    <mergeCell ref="C32:F32"/>
    <mergeCell ref="C22:P22"/>
    <mergeCell ref="C35:O35"/>
    <mergeCell ref="M36:O36"/>
    <mergeCell ref="C34:I34"/>
    <mergeCell ref="G25:H25"/>
    <mergeCell ref="P35:Q35"/>
    <mergeCell ref="C25:F25"/>
    <mergeCell ref="G36:I36"/>
    <mergeCell ref="J36:L36"/>
    <mergeCell ref="C3:R3"/>
    <mergeCell ref="G15:J15"/>
    <mergeCell ref="N15:P15"/>
    <mergeCell ref="C14:P14"/>
    <mergeCell ref="D10:J10"/>
    <mergeCell ref="D11:J11"/>
    <mergeCell ref="D5:J5"/>
    <mergeCell ref="D6:J6"/>
    <mergeCell ref="D7:J7"/>
    <mergeCell ref="D8:J8"/>
    <mergeCell ref="D9:J9"/>
    <mergeCell ref="C13:I13"/>
    <mergeCell ref="K15:M15"/>
  </mergeCells>
  <pageMargins left="0.511811024" right="0.511811024" top="0.78740157499999996" bottom="0.78740157499999996" header="0.31496062000000002" footer="0.31496062000000002"/>
  <pageSetup paperSize="9" orientation="portrait" r:id="rId1"/>
  <ignoredErrors>
    <ignoredError sqref="J17:J2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E834-82C6-4CC1-AFCC-80D042C229AD}">
  <sheetPr codeName="Sheet7"/>
  <dimension ref="A1:ALV109"/>
  <sheetViews>
    <sheetView showGridLines="0" topLeftCell="A98" zoomScale="60" zoomScaleNormal="60" workbookViewId="0">
      <selection activeCell="C107" sqref="C107:AG107"/>
    </sheetView>
  </sheetViews>
  <sheetFormatPr defaultColWidth="0" defaultRowHeight="14.5" zeroHeight="1"/>
  <cols>
    <col min="1" max="1" width="51.453125" style="3" customWidth="1"/>
    <col min="2" max="2" width="5.54296875" style="3" customWidth="1"/>
    <col min="3" max="3" width="53.453125" style="3" customWidth="1"/>
    <col min="4" max="9" width="29.453125" style="3" customWidth="1"/>
    <col min="10" max="10" width="35.54296875" style="3" customWidth="1"/>
    <col min="11" max="13" width="26.81640625" style="3" customWidth="1"/>
    <col min="14" max="14" width="29.453125" style="3" customWidth="1"/>
    <col min="15" max="16" width="30" style="3" customWidth="1"/>
    <col min="17" max="21" width="30" style="3" hidden="1" customWidth="1"/>
    <col min="22" max="31" width="18.1796875" style="3" hidden="1" customWidth="1"/>
    <col min="32" max="1010" width="12.453125" style="3" hidden="1" customWidth="1"/>
    <col min="1011" max="1011" width="0" style="3" hidden="1" customWidth="1"/>
    <col min="1012" max="16384" width="0" style="3" hidden="1"/>
  </cols>
  <sheetData>
    <row r="1" spans="1:34" ht="16">
      <c r="A1" s="475"/>
      <c r="B1" s="15"/>
      <c r="C1" s="59"/>
      <c r="D1" s="60"/>
      <c r="E1" s="60"/>
      <c r="F1" s="60"/>
      <c r="G1" s="60"/>
      <c r="H1" s="60"/>
      <c r="I1" s="60"/>
      <c r="J1" s="60"/>
      <c r="K1" s="60"/>
      <c r="L1" s="60"/>
      <c r="M1" s="60"/>
      <c r="N1" s="60"/>
      <c r="O1" s="60"/>
      <c r="P1" s="57"/>
      <c r="Q1" s="4"/>
      <c r="R1" s="5"/>
      <c r="S1" s="5"/>
      <c r="X1" s="2"/>
    </row>
    <row r="2" spans="1:34" ht="16">
      <c r="A2" s="475"/>
      <c r="B2" s="15"/>
      <c r="C2" s="1997" t="s">
        <v>595</v>
      </c>
      <c r="D2" s="1997"/>
      <c r="E2" s="1997"/>
      <c r="F2" s="1997"/>
      <c r="G2" s="1997"/>
      <c r="H2" s="1997"/>
      <c r="I2" s="1997"/>
      <c r="J2" s="1997"/>
      <c r="K2" s="1997"/>
      <c r="L2" s="1997"/>
      <c r="M2" s="1997"/>
      <c r="N2" s="1997"/>
      <c r="O2" s="1997"/>
      <c r="P2" s="1997"/>
      <c r="Q2" s="1997"/>
      <c r="R2" s="1997"/>
      <c r="S2" s="1997"/>
      <c r="T2" s="1997"/>
      <c r="U2" s="1997"/>
      <c r="V2" s="1997"/>
      <c r="W2" s="1997"/>
      <c r="X2" s="1997"/>
      <c r="Y2" s="1997"/>
      <c r="Z2" s="1997"/>
      <c r="AA2" s="1997"/>
      <c r="AB2" s="1997"/>
      <c r="AC2" s="1997"/>
      <c r="AD2" s="1997"/>
      <c r="AE2" s="1997"/>
      <c r="AF2" s="1997"/>
      <c r="AG2" s="1997"/>
    </row>
    <row r="3" spans="1:34" ht="16">
      <c r="A3" s="475"/>
      <c r="B3" s="15"/>
      <c r="C3" s="58"/>
      <c r="D3" s="1"/>
      <c r="E3" s="1"/>
      <c r="F3" s="1"/>
      <c r="G3" s="1"/>
      <c r="H3" s="1"/>
      <c r="I3" s="1"/>
      <c r="J3" s="1"/>
      <c r="K3" s="1"/>
      <c r="L3" s="1"/>
      <c r="M3" s="1"/>
      <c r="N3" s="1"/>
      <c r="O3" s="1"/>
      <c r="P3" s="61"/>
      <c r="Q3" s="57"/>
      <c r="R3" s="12"/>
      <c r="S3" s="12"/>
      <c r="T3" s="6"/>
      <c r="U3" s="6"/>
      <c r="V3" s="6"/>
      <c r="W3" s="6"/>
      <c r="X3" s="64"/>
      <c r="Y3" s="6"/>
      <c r="Z3" s="6"/>
      <c r="AA3" s="6"/>
      <c r="AB3" s="6"/>
      <c r="AC3" s="6"/>
      <c r="AD3" s="6"/>
      <c r="AE3" s="6"/>
      <c r="AF3" s="6"/>
      <c r="AG3" s="6"/>
      <c r="AH3" s="2"/>
    </row>
    <row r="4" spans="1:34" ht="23.25" customHeight="1">
      <c r="A4" s="475"/>
      <c r="B4" s="15"/>
      <c r="C4" s="1743" t="s">
        <v>596</v>
      </c>
      <c r="D4" s="1743"/>
      <c r="E4" s="1743"/>
      <c r="F4" s="1743"/>
      <c r="G4" s="1743"/>
      <c r="H4" s="1743"/>
      <c r="I4" s="1743"/>
      <c r="J4" s="1743"/>
      <c r="K4" s="1"/>
      <c r="L4" s="1"/>
      <c r="M4" s="1"/>
      <c r="N4" s="1"/>
      <c r="O4" s="1"/>
      <c r="P4" s="61"/>
      <c r="Q4" s="57"/>
      <c r="R4" s="12"/>
      <c r="S4" s="12"/>
      <c r="T4" s="6"/>
      <c r="U4" s="6"/>
      <c r="V4" s="6"/>
      <c r="W4" s="6"/>
      <c r="X4" s="64"/>
      <c r="Y4" s="6"/>
      <c r="Z4" s="6"/>
      <c r="AA4" s="6"/>
      <c r="AB4" s="6"/>
      <c r="AC4" s="6"/>
      <c r="AD4" s="6"/>
      <c r="AE4" s="6"/>
      <c r="AF4" s="6"/>
      <c r="AG4" s="6"/>
      <c r="AH4" s="2"/>
    </row>
    <row r="5" spans="1:34" ht="25.5" customHeight="1">
      <c r="A5" s="475"/>
      <c r="B5" s="15"/>
      <c r="C5" s="570" t="s">
        <v>597</v>
      </c>
      <c r="D5" s="1999" t="s">
        <v>598</v>
      </c>
      <c r="E5" s="1999"/>
      <c r="F5" s="1999"/>
      <c r="G5" s="1999"/>
      <c r="H5" s="1999"/>
      <c r="I5" s="1999"/>
      <c r="J5" s="570" t="s">
        <v>599</v>
      </c>
      <c r="K5" s="1"/>
      <c r="L5" s="1"/>
      <c r="M5" s="1"/>
      <c r="N5" s="1"/>
      <c r="O5" s="1"/>
      <c r="P5" s="61"/>
      <c r="Q5" s="57"/>
      <c r="R5" s="12"/>
      <c r="S5" s="12"/>
      <c r="T5" s="6"/>
      <c r="U5" s="6"/>
      <c r="V5" s="6"/>
      <c r="W5" s="6"/>
      <c r="X5" s="64"/>
      <c r="Y5" s="6"/>
      <c r="Z5" s="6"/>
      <c r="AA5" s="6"/>
      <c r="AB5" s="6"/>
      <c r="AC5" s="6"/>
      <c r="AD5" s="6"/>
      <c r="AE5" s="6"/>
      <c r="AF5" s="6"/>
      <c r="AG5" s="6"/>
      <c r="AH5" s="2"/>
    </row>
    <row r="6" spans="1:34" ht="115.5" customHeight="1">
      <c r="A6" s="475"/>
      <c r="B6" s="15"/>
      <c r="C6" s="618" t="s">
        <v>600</v>
      </c>
      <c r="D6" s="2001" t="s">
        <v>601</v>
      </c>
      <c r="E6" s="2001"/>
      <c r="F6" s="2001"/>
      <c r="G6" s="2001"/>
      <c r="H6" s="2001"/>
      <c r="I6" s="2001"/>
      <c r="J6" s="606" t="s">
        <v>602</v>
      </c>
      <c r="K6" s="1"/>
      <c r="L6" s="1"/>
      <c r="M6" s="1"/>
      <c r="N6" s="1"/>
      <c r="O6" s="1"/>
      <c r="P6" s="61"/>
      <c r="Q6" s="57"/>
      <c r="R6" s="12"/>
      <c r="S6" s="12"/>
      <c r="T6" s="6"/>
      <c r="U6" s="6"/>
      <c r="V6" s="6"/>
      <c r="W6" s="6"/>
      <c r="X6" s="64"/>
      <c r="Y6" s="6"/>
      <c r="Z6" s="6"/>
      <c r="AA6" s="6"/>
      <c r="AB6" s="6"/>
      <c r="AC6" s="6"/>
      <c r="AD6" s="6"/>
      <c r="AE6" s="6"/>
      <c r="AF6" s="6"/>
      <c r="AG6" s="6"/>
      <c r="AH6" s="2"/>
    </row>
    <row r="7" spans="1:34" ht="87.75" customHeight="1">
      <c r="A7" s="475"/>
      <c r="B7" s="15"/>
      <c r="C7" s="610" t="s">
        <v>603</v>
      </c>
      <c r="D7" s="2001" t="s">
        <v>604</v>
      </c>
      <c r="E7" s="2001"/>
      <c r="F7" s="2001"/>
      <c r="G7" s="2001"/>
      <c r="H7" s="2001"/>
      <c r="I7" s="2001"/>
      <c r="J7" s="611" t="s">
        <v>602</v>
      </c>
      <c r="K7" s="1"/>
      <c r="L7" s="1"/>
      <c r="M7" s="1"/>
      <c r="N7" s="1"/>
      <c r="O7" s="1"/>
      <c r="P7" s="61"/>
      <c r="Q7" s="57"/>
      <c r="R7" s="12"/>
      <c r="S7" s="12"/>
      <c r="T7" s="6"/>
      <c r="U7" s="6"/>
      <c r="V7" s="6"/>
      <c r="W7" s="6"/>
      <c r="X7" s="64"/>
      <c r="Y7" s="6"/>
      <c r="Z7" s="6"/>
      <c r="AA7" s="6"/>
      <c r="AB7" s="6"/>
      <c r="AC7" s="6"/>
      <c r="AD7" s="6"/>
      <c r="AE7" s="6"/>
      <c r="AF7" s="6"/>
      <c r="AG7" s="6"/>
      <c r="AH7" s="2"/>
    </row>
    <row r="8" spans="1:34" s="126" customFormat="1" ht="177" customHeight="1">
      <c r="A8" s="531"/>
      <c r="B8" s="122"/>
      <c r="C8" s="2025" t="s">
        <v>605</v>
      </c>
      <c r="D8" s="2027" t="s">
        <v>606</v>
      </c>
      <c r="E8" s="2028"/>
      <c r="F8" s="2028"/>
      <c r="G8" s="2028"/>
      <c r="H8" s="2028"/>
      <c r="I8" s="2029"/>
      <c r="J8" s="2033" t="s">
        <v>607</v>
      </c>
      <c r="K8" s="1"/>
      <c r="L8" s="1"/>
      <c r="M8" s="123"/>
      <c r="N8" s="123"/>
      <c r="O8" s="123"/>
      <c r="P8" s="559"/>
      <c r="Q8" s="560"/>
      <c r="R8" s="561"/>
      <c r="S8" s="561"/>
      <c r="T8" s="562"/>
      <c r="U8" s="562"/>
      <c r="V8" s="562"/>
      <c r="W8" s="562"/>
      <c r="X8" s="563"/>
      <c r="Y8" s="562"/>
      <c r="Z8" s="562"/>
      <c r="AA8" s="562"/>
      <c r="AB8" s="562"/>
      <c r="AC8" s="562"/>
      <c r="AD8" s="562"/>
      <c r="AE8" s="562"/>
      <c r="AF8" s="562"/>
      <c r="AG8" s="562"/>
      <c r="AH8" s="564"/>
    </row>
    <row r="9" spans="1:34" s="126" customFormat="1" ht="277.5" customHeight="1">
      <c r="A9" s="531"/>
      <c r="B9" s="122"/>
      <c r="C9" s="2026"/>
      <c r="D9" s="2030"/>
      <c r="E9" s="2031"/>
      <c r="F9" s="2031"/>
      <c r="G9" s="2031"/>
      <c r="H9" s="2031"/>
      <c r="I9" s="2032"/>
      <c r="J9" s="2033"/>
      <c r="K9" s="1"/>
      <c r="L9" s="123"/>
      <c r="M9" s="123"/>
      <c r="N9" s="123"/>
      <c r="O9" s="123"/>
      <c r="P9" s="559"/>
      <c r="Q9" s="560"/>
      <c r="R9" s="561"/>
      <c r="S9" s="561"/>
      <c r="T9" s="562"/>
      <c r="U9" s="562"/>
      <c r="V9" s="562"/>
      <c r="W9" s="562"/>
      <c r="X9" s="563"/>
      <c r="Y9" s="562"/>
      <c r="Z9" s="562"/>
      <c r="AA9" s="562"/>
      <c r="AB9" s="562"/>
      <c r="AC9" s="562"/>
      <c r="AD9" s="562"/>
      <c r="AE9" s="562"/>
      <c r="AF9" s="562"/>
      <c r="AG9" s="562"/>
      <c r="AH9" s="564"/>
    </row>
    <row r="10" spans="1:34" ht="16">
      <c r="A10" s="475"/>
      <c r="B10" s="15"/>
      <c r="C10" s="144"/>
      <c r="D10" s="144"/>
      <c r="E10" s="144"/>
      <c r="F10" s="144"/>
      <c r="G10" s="144"/>
      <c r="H10" s="144"/>
      <c r="I10" s="1"/>
      <c r="J10" s="1"/>
      <c r="K10" s="1"/>
      <c r="L10" s="1"/>
      <c r="M10" s="1"/>
      <c r="N10" s="1"/>
      <c r="O10" s="1"/>
      <c r="P10" s="61"/>
      <c r="Q10" s="57"/>
      <c r="R10" s="12"/>
      <c r="S10" s="12"/>
      <c r="T10" s="6"/>
      <c r="U10" s="6"/>
      <c r="V10" s="6"/>
      <c r="W10" s="6"/>
      <c r="X10" s="64"/>
      <c r="Y10" s="6"/>
      <c r="Z10" s="6"/>
      <c r="AA10" s="6"/>
      <c r="AB10" s="6"/>
      <c r="AC10" s="6"/>
      <c r="AD10" s="6"/>
      <c r="AE10" s="6"/>
      <c r="AF10" s="6"/>
      <c r="AG10" s="6"/>
      <c r="AH10" s="2"/>
    </row>
    <row r="11" spans="1:34" ht="26.25" customHeight="1">
      <c r="A11" s="475"/>
      <c r="B11" s="15"/>
      <c r="C11" s="2018" t="s">
        <v>608</v>
      </c>
      <c r="D11" s="2019"/>
      <c r="E11" s="2019"/>
      <c r="F11" s="2019"/>
      <c r="G11" s="2019"/>
      <c r="H11" s="2019"/>
      <c r="I11" s="2019"/>
      <c r="J11" s="2020"/>
      <c r="K11" s="1"/>
      <c r="L11" s="1"/>
      <c r="M11" s="1"/>
      <c r="N11" s="1"/>
      <c r="O11" s="1"/>
      <c r="P11" s="61"/>
      <c r="Q11" s="57"/>
      <c r="R11" s="12"/>
      <c r="S11" s="12"/>
      <c r="T11" s="6"/>
      <c r="U11" s="6"/>
      <c r="V11" s="6"/>
      <c r="W11" s="6"/>
      <c r="X11" s="64"/>
      <c r="Y11" s="6"/>
      <c r="Z11" s="6"/>
      <c r="AA11" s="6"/>
      <c r="AB11" s="6"/>
      <c r="AC11" s="6"/>
      <c r="AD11" s="6"/>
      <c r="AE11" s="6"/>
      <c r="AF11" s="6"/>
      <c r="AG11" s="6"/>
      <c r="AH11" s="2"/>
    </row>
    <row r="12" spans="1:34" ht="24" customHeight="1">
      <c r="A12" s="475"/>
      <c r="B12" s="15"/>
      <c r="C12" s="608" t="s">
        <v>597</v>
      </c>
      <c r="D12" s="2021" t="s">
        <v>598</v>
      </c>
      <c r="E12" s="2021"/>
      <c r="F12" s="2021"/>
      <c r="G12" s="2021"/>
      <c r="H12" s="2021"/>
      <c r="I12" s="2021"/>
      <c r="J12" s="609" t="s">
        <v>599</v>
      </c>
      <c r="K12" s="1"/>
      <c r="L12" s="1"/>
      <c r="M12" s="1"/>
      <c r="N12" s="1"/>
      <c r="O12" s="1"/>
      <c r="P12" s="61"/>
      <c r="Q12" s="57"/>
      <c r="R12" s="12"/>
      <c r="S12" s="12"/>
      <c r="T12" s="6"/>
      <c r="U12" s="6"/>
      <c r="V12" s="6"/>
      <c r="W12" s="6"/>
      <c r="X12" s="64"/>
      <c r="Y12" s="6"/>
      <c r="Z12" s="6"/>
      <c r="AA12" s="6"/>
      <c r="AB12" s="6"/>
      <c r="AC12" s="6"/>
      <c r="AD12" s="6"/>
      <c r="AE12" s="6"/>
      <c r="AF12" s="6"/>
      <c r="AG12" s="6"/>
      <c r="AH12" s="2"/>
    </row>
    <row r="13" spans="1:34" ht="303" customHeight="1">
      <c r="A13" s="475"/>
      <c r="B13" s="15"/>
      <c r="C13" s="671" t="s">
        <v>609</v>
      </c>
      <c r="D13" s="2001" t="s">
        <v>610</v>
      </c>
      <c r="E13" s="2001"/>
      <c r="F13" s="2001"/>
      <c r="G13" s="2001"/>
      <c r="H13" s="2001"/>
      <c r="I13" s="2001"/>
      <c r="J13" s="607" t="s">
        <v>611</v>
      </c>
      <c r="K13" s="1"/>
      <c r="L13" s="2034"/>
      <c r="M13" s="2034"/>
      <c r="N13" s="2034"/>
      <c r="O13" s="2034"/>
      <c r="P13" s="61"/>
      <c r="Q13" s="57"/>
      <c r="R13" s="12"/>
      <c r="S13" s="12"/>
      <c r="T13" s="6"/>
      <c r="U13" s="6"/>
      <c r="V13" s="6"/>
      <c r="W13" s="6"/>
      <c r="X13" s="64"/>
      <c r="Y13" s="6"/>
      <c r="Z13" s="6"/>
      <c r="AA13" s="6"/>
      <c r="AB13" s="6"/>
      <c r="AC13" s="6"/>
      <c r="AD13" s="6"/>
      <c r="AE13" s="6"/>
      <c r="AF13" s="6"/>
      <c r="AG13" s="6"/>
      <c r="AH13" s="2"/>
    </row>
    <row r="14" spans="1:34" ht="357.75" customHeight="1">
      <c r="A14" s="475"/>
      <c r="B14" s="15"/>
      <c r="C14" s="671" t="s">
        <v>612</v>
      </c>
      <c r="D14" s="2001" t="s">
        <v>613</v>
      </c>
      <c r="E14" s="2001"/>
      <c r="F14" s="2001"/>
      <c r="G14" s="2001"/>
      <c r="H14" s="2001"/>
      <c r="I14" s="2001"/>
      <c r="J14" s="607" t="s">
        <v>614</v>
      </c>
      <c r="K14" s="1"/>
      <c r="L14" s="1"/>
      <c r="M14" s="1"/>
      <c r="N14" s="1"/>
      <c r="O14" s="1"/>
      <c r="P14" s="61"/>
      <c r="Q14" s="57"/>
      <c r="R14" s="12"/>
      <c r="S14" s="12"/>
      <c r="T14" s="6"/>
      <c r="U14" s="6"/>
      <c r="V14" s="6"/>
      <c r="W14" s="6"/>
      <c r="X14" s="64"/>
      <c r="Y14" s="6"/>
      <c r="Z14" s="6"/>
      <c r="AA14" s="6"/>
      <c r="AB14" s="6"/>
      <c r="AC14" s="6"/>
      <c r="AD14" s="6"/>
      <c r="AE14" s="6"/>
      <c r="AF14" s="6"/>
      <c r="AG14" s="6"/>
      <c r="AH14" s="2"/>
    </row>
    <row r="15" spans="1:34" ht="181.5" customHeight="1">
      <c r="A15" s="475"/>
      <c r="B15" s="15"/>
      <c r="C15" s="2022" t="s">
        <v>615</v>
      </c>
      <c r="D15" s="2001" t="s">
        <v>616</v>
      </c>
      <c r="E15" s="2001"/>
      <c r="F15" s="2001"/>
      <c r="G15" s="2001"/>
      <c r="H15" s="2001"/>
      <c r="I15" s="2001"/>
      <c r="J15" s="2023" t="s">
        <v>617</v>
      </c>
      <c r="K15" s="1"/>
      <c r="L15" s="1"/>
      <c r="M15" s="1"/>
      <c r="N15" s="1"/>
      <c r="O15" s="1"/>
      <c r="P15" s="61"/>
      <c r="Q15" s="57"/>
      <c r="R15" s="12"/>
      <c r="S15" s="12"/>
      <c r="T15" s="6"/>
      <c r="U15" s="6"/>
      <c r="V15" s="6"/>
      <c r="W15" s="6"/>
      <c r="X15" s="64"/>
      <c r="Y15" s="6"/>
      <c r="Z15" s="6"/>
      <c r="AA15" s="6"/>
      <c r="AB15" s="6"/>
      <c r="AC15" s="6"/>
      <c r="AD15" s="6"/>
      <c r="AE15" s="6"/>
      <c r="AF15" s="6"/>
      <c r="AG15" s="6"/>
      <c r="AH15" s="2"/>
    </row>
    <row r="16" spans="1:34" ht="188.25" customHeight="1">
      <c r="A16" s="475"/>
      <c r="B16" s="15"/>
      <c r="C16" s="2022"/>
      <c r="D16" s="2001"/>
      <c r="E16" s="2001"/>
      <c r="F16" s="2001"/>
      <c r="G16" s="2001"/>
      <c r="H16" s="2001"/>
      <c r="I16" s="2001"/>
      <c r="J16" s="2023"/>
      <c r="K16" s="1"/>
      <c r="L16" s="1"/>
      <c r="M16" s="1"/>
      <c r="N16" s="1"/>
      <c r="O16" s="1"/>
      <c r="P16" s="61"/>
      <c r="Q16" s="57"/>
      <c r="R16" s="12"/>
      <c r="S16" s="12"/>
      <c r="T16" s="6"/>
      <c r="U16" s="6"/>
      <c r="V16" s="6"/>
      <c r="W16" s="6"/>
      <c r="X16" s="64"/>
      <c r="Y16" s="6"/>
      <c r="Z16" s="6"/>
      <c r="AA16" s="6"/>
      <c r="AB16" s="6"/>
      <c r="AC16" s="6"/>
      <c r="AD16" s="6"/>
      <c r="AE16" s="6"/>
      <c r="AF16" s="6"/>
      <c r="AG16" s="6"/>
      <c r="AH16" s="2"/>
    </row>
    <row r="17" spans="1:34" ht="87" customHeight="1">
      <c r="A17" s="475"/>
      <c r="B17" s="15"/>
      <c r="C17" s="610" t="s">
        <v>618</v>
      </c>
      <c r="D17" s="1998" t="s">
        <v>619</v>
      </c>
      <c r="E17" s="1998"/>
      <c r="F17" s="1998"/>
      <c r="G17" s="1998"/>
      <c r="H17" s="1998"/>
      <c r="I17" s="1998"/>
      <c r="J17" s="611" t="s">
        <v>620</v>
      </c>
      <c r="K17" s="1"/>
      <c r="L17" s="1"/>
      <c r="M17" s="1"/>
      <c r="N17" s="1"/>
      <c r="O17" s="1"/>
      <c r="P17" s="61"/>
      <c r="Q17" s="57"/>
      <c r="R17" s="12"/>
      <c r="S17" s="12"/>
      <c r="T17" s="6"/>
      <c r="U17" s="6"/>
      <c r="V17" s="6"/>
      <c r="W17" s="6"/>
      <c r="X17" s="64"/>
      <c r="Y17" s="6"/>
      <c r="Z17" s="6"/>
      <c r="AA17" s="6"/>
      <c r="AB17" s="6"/>
      <c r="AC17" s="6"/>
      <c r="AD17" s="6"/>
      <c r="AE17" s="6"/>
      <c r="AF17" s="6"/>
      <c r="AG17" s="6"/>
      <c r="AH17" s="2"/>
    </row>
    <row r="18" spans="1:34" ht="16">
      <c r="A18" s="475"/>
      <c r="B18" s="15"/>
      <c r="C18" s="143"/>
      <c r="D18" s="144"/>
      <c r="E18" s="144"/>
      <c r="F18" s="144"/>
      <c r="G18" s="144"/>
      <c r="H18" s="144"/>
      <c r="I18" s="1"/>
      <c r="J18" s="1"/>
      <c r="K18" s="1"/>
      <c r="L18" s="1"/>
      <c r="M18" s="1"/>
      <c r="N18" s="1"/>
      <c r="O18" s="1"/>
      <c r="P18" s="61"/>
      <c r="Q18" s="57"/>
      <c r="R18" s="12"/>
      <c r="S18" s="12"/>
      <c r="T18" s="6"/>
      <c r="U18" s="6"/>
      <c r="V18" s="6"/>
      <c r="W18" s="6"/>
      <c r="X18" s="64"/>
      <c r="Y18" s="6"/>
      <c r="Z18" s="6"/>
      <c r="AA18" s="6"/>
      <c r="AB18" s="6"/>
      <c r="AC18" s="6"/>
      <c r="AD18" s="6"/>
      <c r="AE18" s="6"/>
      <c r="AF18" s="6"/>
      <c r="AG18" s="6"/>
      <c r="AH18" s="2"/>
    </row>
    <row r="19" spans="1:34" ht="25.5" customHeight="1">
      <c r="A19" s="475"/>
      <c r="B19" s="15"/>
      <c r="C19" s="1743" t="s">
        <v>621</v>
      </c>
      <c r="D19" s="1743"/>
      <c r="E19" s="1743"/>
      <c r="F19" s="1743"/>
      <c r="G19" s="1743"/>
      <c r="H19" s="1743"/>
      <c r="I19" s="1743"/>
      <c r="J19" s="1743"/>
      <c r="K19" s="1"/>
      <c r="L19" s="1"/>
      <c r="M19" s="1"/>
      <c r="N19" s="1"/>
      <c r="O19" s="1"/>
      <c r="P19" s="61"/>
      <c r="Q19" s="57"/>
      <c r="R19" s="12"/>
      <c r="S19" s="12"/>
      <c r="T19" s="6"/>
      <c r="U19" s="6"/>
      <c r="V19" s="6"/>
      <c r="W19" s="6"/>
      <c r="X19" s="64"/>
      <c r="Y19" s="6"/>
      <c r="Z19" s="6"/>
      <c r="AA19" s="6"/>
      <c r="AB19" s="6"/>
      <c r="AC19" s="6"/>
      <c r="AD19" s="6"/>
      <c r="AE19" s="6"/>
      <c r="AF19" s="6"/>
      <c r="AG19" s="6"/>
      <c r="AH19" s="2"/>
    </row>
    <row r="20" spans="1:34" ht="25.5" customHeight="1">
      <c r="A20" s="475"/>
      <c r="B20" s="15"/>
      <c r="C20" s="570" t="s">
        <v>597</v>
      </c>
      <c r="D20" s="1999" t="s">
        <v>598</v>
      </c>
      <c r="E20" s="1999"/>
      <c r="F20" s="1999"/>
      <c r="G20" s="1999"/>
      <c r="H20" s="1999"/>
      <c r="I20" s="1999"/>
      <c r="J20" s="570" t="s">
        <v>599</v>
      </c>
      <c r="K20" s="1"/>
      <c r="L20" s="1"/>
      <c r="M20" s="1"/>
      <c r="N20" s="1"/>
      <c r="O20" s="1"/>
      <c r="P20" s="61"/>
      <c r="Q20" s="57"/>
      <c r="R20" s="12"/>
      <c r="S20" s="12"/>
      <c r="T20" s="6"/>
      <c r="U20" s="6"/>
      <c r="V20" s="6"/>
      <c r="W20" s="6"/>
      <c r="X20" s="64"/>
      <c r="Y20" s="6"/>
      <c r="Z20" s="6"/>
      <c r="AA20" s="6"/>
      <c r="AB20" s="6"/>
      <c r="AC20" s="6"/>
      <c r="AD20" s="6"/>
      <c r="AE20" s="6"/>
      <c r="AF20" s="6"/>
      <c r="AG20" s="6"/>
      <c r="AH20" s="2"/>
    </row>
    <row r="21" spans="1:34" ht="106.5" customHeight="1">
      <c r="A21" s="475"/>
      <c r="B21" s="15"/>
      <c r="C21" s="612" t="s">
        <v>622</v>
      </c>
      <c r="D21" s="2000" t="s">
        <v>623</v>
      </c>
      <c r="E21" s="2000"/>
      <c r="F21" s="2000"/>
      <c r="G21" s="2000"/>
      <c r="H21" s="2000"/>
      <c r="I21" s="2000"/>
      <c r="J21" s="613" t="s">
        <v>624</v>
      </c>
      <c r="K21" s="1"/>
      <c r="L21" s="1"/>
      <c r="M21" s="1"/>
      <c r="N21" s="1"/>
      <c r="O21" s="1"/>
      <c r="P21" s="61"/>
      <c r="Q21" s="57"/>
      <c r="R21" s="12"/>
      <c r="S21" s="12"/>
      <c r="T21" s="6"/>
      <c r="U21" s="6"/>
      <c r="V21" s="6"/>
      <c r="W21" s="6"/>
      <c r="X21" s="64"/>
      <c r="Y21" s="6"/>
      <c r="Z21" s="6"/>
      <c r="AA21" s="6"/>
      <c r="AB21" s="6"/>
      <c r="AC21" s="6"/>
      <c r="AD21" s="6"/>
      <c r="AE21" s="6"/>
      <c r="AF21" s="6"/>
      <c r="AG21" s="6"/>
      <c r="AH21" s="2"/>
    </row>
    <row r="22" spans="1:34" ht="368.15" customHeight="1">
      <c r="A22" s="475"/>
      <c r="B22" s="15"/>
      <c r="C22" s="614" t="s">
        <v>625</v>
      </c>
      <c r="D22" s="1995" t="s">
        <v>626</v>
      </c>
      <c r="E22" s="1995"/>
      <c r="F22" s="1995"/>
      <c r="G22" s="1995"/>
      <c r="H22" s="1995"/>
      <c r="I22" s="1995"/>
      <c r="J22" s="615" t="s">
        <v>627</v>
      </c>
      <c r="K22" s="1"/>
      <c r="L22" s="1"/>
      <c r="M22" s="1"/>
      <c r="N22" s="1"/>
      <c r="O22" s="1"/>
      <c r="P22" s="61"/>
      <c r="Q22" s="57"/>
      <c r="R22" s="12"/>
      <c r="S22" s="12"/>
      <c r="T22" s="6"/>
      <c r="U22" s="6"/>
      <c r="V22" s="6"/>
      <c r="W22" s="6"/>
      <c r="X22" s="64"/>
      <c r="Y22" s="6"/>
      <c r="Z22" s="6"/>
      <c r="AA22" s="6"/>
      <c r="AB22" s="6"/>
      <c r="AC22" s="6"/>
      <c r="AD22" s="6"/>
      <c r="AE22" s="6"/>
      <c r="AF22" s="6"/>
      <c r="AG22" s="6"/>
      <c r="AH22" s="2"/>
    </row>
    <row r="23" spans="1:34" ht="238.5" customHeight="1">
      <c r="A23" s="475"/>
      <c r="B23" s="15"/>
      <c r="C23" s="614" t="s">
        <v>628</v>
      </c>
      <c r="D23" s="1995" t="s">
        <v>629</v>
      </c>
      <c r="E23" s="1995"/>
      <c r="F23" s="1995"/>
      <c r="G23" s="1995"/>
      <c r="H23" s="1995"/>
      <c r="I23" s="1995"/>
      <c r="J23" s="615" t="s">
        <v>630</v>
      </c>
      <c r="K23" s="1"/>
      <c r="M23" s="1"/>
      <c r="N23" s="1"/>
      <c r="O23" s="1"/>
      <c r="P23" s="61"/>
      <c r="Q23" s="57"/>
      <c r="R23" s="12"/>
      <c r="S23" s="12"/>
      <c r="T23" s="6"/>
      <c r="U23" s="6"/>
      <c r="V23" s="6"/>
      <c r="W23" s="6"/>
      <c r="X23" s="64"/>
      <c r="Y23" s="6"/>
      <c r="Z23" s="6"/>
      <c r="AA23" s="6"/>
      <c r="AB23" s="6"/>
      <c r="AC23" s="6"/>
      <c r="AD23" s="6"/>
      <c r="AE23" s="6"/>
      <c r="AF23" s="6"/>
      <c r="AG23" s="6"/>
      <c r="AH23" s="2"/>
    </row>
    <row r="24" spans="1:34" ht="167.25" customHeight="1">
      <c r="A24" s="475"/>
      <c r="B24" s="15"/>
      <c r="C24" s="616" t="s">
        <v>631</v>
      </c>
      <c r="D24" s="2017" t="s">
        <v>632</v>
      </c>
      <c r="E24" s="2017"/>
      <c r="F24" s="2017"/>
      <c r="G24" s="2017"/>
      <c r="H24" s="2017"/>
      <c r="I24" s="2017"/>
      <c r="J24" s="617" t="s">
        <v>633</v>
      </c>
      <c r="K24" s="1"/>
      <c r="L24" s="455"/>
      <c r="M24" s="1"/>
      <c r="N24" s="1"/>
      <c r="O24" s="1"/>
      <c r="P24" s="61"/>
      <c r="Q24" s="57"/>
      <c r="R24" s="12"/>
      <c r="S24" s="12"/>
      <c r="T24" s="6"/>
      <c r="U24" s="6"/>
      <c r="V24" s="6"/>
      <c r="W24" s="6"/>
      <c r="X24" s="64"/>
      <c r="Y24" s="6"/>
      <c r="Z24" s="6"/>
      <c r="AA24" s="6"/>
      <c r="AB24" s="6"/>
      <c r="AC24" s="6"/>
      <c r="AD24" s="6"/>
      <c r="AE24" s="6"/>
      <c r="AF24" s="6"/>
      <c r="AG24" s="6"/>
      <c r="AH24" s="2"/>
    </row>
    <row r="25" spans="1:34" ht="16">
      <c r="A25" s="475"/>
      <c r="B25" s="15"/>
      <c r="C25" s="143"/>
      <c r="D25" s="144"/>
      <c r="E25" s="144"/>
      <c r="F25" s="144"/>
      <c r="G25" s="144"/>
      <c r="H25" s="144"/>
      <c r="I25" s="1"/>
      <c r="J25" s="1"/>
      <c r="K25" s="1"/>
      <c r="L25" s="1"/>
      <c r="M25" s="1"/>
      <c r="N25" s="1"/>
      <c r="O25" s="1"/>
      <c r="P25" s="61"/>
      <c r="Q25" s="57"/>
      <c r="R25" s="12"/>
      <c r="S25" s="12"/>
      <c r="T25" s="6"/>
      <c r="U25" s="6"/>
      <c r="V25" s="6"/>
      <c r="W25" s="6"/>
      <c r="X25" s="64"/>
      <c r="Y25" s="6"/>
      <c r="Z25" s="6"/>
      <c r="AA25" s="6"/>
      <c r="AB25" s="6"/>
      <c r="AC25" s="6"/>
      <c r="AD25" s="6"/>
      <c r="AE25" s="6"/>
      <c r="AF25" s="6"/>
      <c r="AG25" s="6"/>
      <c r="AH25" s="2"/>
    </row>
    <row r="26" spans="1:34" ht="24" customHeight="1">
      <c r="A26" s="475"/>
      <c r="B26" s="15"/>
      <c r="C26" s="1743" t="s">
        <v>634</v>
      </c>
      <c r="D26" s="1743"/>
      <c r="E26" s="1743"/>
      <c r="F26" s="1743"/>
      <c r="G26" s="1743"/>
      <c r="H26" s="1743"/>
      <c r="I26" s="1743"/>
      <c r="J26" s="1743"/>
      <c r="K26" s="1"/>
      <c r="L26" s="1"/>
      <c r="M26" s="1"/>
      <c r="N26" s="1"/>
      <c r="O26" s="1"/>
      <c r="P26" s="61"/>
      <c r="Q26" s="57"/>
      <c r="R26" s="12"/>
      <c r="S26" s="12"/>
      <c r="T26" s="6"/>
      <c r="U26" s="6"/>
      <c r="V26" s="6"/>
      <c r="W26" s="6"/>
      <c r="X26" s="64"/>
      <c r="Y26" s="6"/>
      <c r="Z26" s="6"/>
      <c r="AA26" s="6"/>
      <c r="AB26" s="6"/>
      <c r="AC26" s="6"/>
      <c r="AD26" s="6"/>
      <c r="AE26" s="6"/>
      <c r="AF26" s="6"/>
      <c r="AG26" s="6"/>
      <c r="AH26" s="2"/>
    </row>
    <row r="27" spans="1:34" ht="21" customHeight="1">
      <c r="A27" s="475"/>
      <c r="B27" s="15"/>
      <c r="C27" s="570" t="s">
        <v>597</v>
      </c>
      <c r="D27" s="1999" t="s">
        <v>598</v>
      </c>
      <c r="E27" s="1999"/>
      <c r="F27" s="1999"/>
      <c r="G27" s="1999"/>
      <c r="H27" s="1999"/>
      <c r="I27" s="1999"/>
      <c r="J27" s="718" t="s">
        <v>599</v>
      </c>
      <c r="K27" s="1"/>
      <c r="L27" s="1"/>
      <c r="M27" s="1"/>
      <c r="N27" s="1"/>
      <c r="O27" s="1"/>
      <c r="P27" s="61"/>
      <c r="Q27" s="57"/>
      <c r="R27" s="12"/>
      <c r="S27" s="12"/>
      <c r="T27" s="6"/>
      <c r="U27" s="6"/>
      <c r="V27" s="6"/>
      <c r="W27" s="6"/>
      <c r="X27" s="64"/>
      <c r="Y27" s="6"/>
      <c r="Z27" s="6"/>
      <c r="AA27" s="6"/>
      <c r="AB27" s="6"/>
      <c r="AC27" s="6"/>
      <c r="AD27" s="6"/>
      <c r="AE27" s="6"/>
      <c r="AF27" s="6"/>
      <c r="AG27" s="6"/>
      <c r="AH27" s="2"/>
    </row>
    <row r="28" spans="1:34" ht="87" customHeight="1">
      <c r="A28" s="475"/>
      <c r="B28" s="15"/>
      <c r="C28" s="618" t="s">
        <v>635</v>
      </c>
      <c r="D28" s="2000" t="s">
        <v>636</v>
      </c>
      <c r="E28" s="2000"/>
      <c r="F28" s="2000"/>
      <c r="G28" s="2000"/>
      <c r="H28" s="2000"/>
      <c r="I28" s="2000"/>
      <c r="J28" s="613" t="s">
        <v>637</v>
      </c>
      <c r="K28" s="1"/>
      <c r="L28" s="1"/>
      <c r="M28" s="2024"/>
      <c r="N28" s="2024"/>
      <c r="O28" s="1"/>
      <c r="P28" s="61"/>
      <c r="Q28" s="57"/>
      <c r="R28" s="12"/>
      <c r="S28" s="12"/>
      <c r="T28" s="6"/>
      <c r="U28" s="6"/>
      <c r="V28" s="6"/>
      <c r="W28" s="6"/>
      <c r="X28" s="64"/>
      <c r="Y28" s="6"/>
      <c r="Z28" s="6"/>
      <c r="AA28" s="6"/>
      <c r="AB28" s="6"/>
      <c r="AC28" s="6"/>
      <c r="AD28" s="6"/>
      <c r="AE28" s="6"/>
      <c r="AF28" s="6"/>
      <c r="AG28" s="6"/>
      <c r="AH28" s="2"/>
    </row>
    <row r="29" spans="1:34" ht="120">
      <c r="A29" s="475"/>
      <c r="B29" s="15"/>
      <c r="C29" s="671" t="s">
        <v>638</v>
      </c>
      <c r="D29" s="1995" t="s">
        <v>639</v>
      </c>
      <c r="E29" s="1995"/>
      <c r="F29" s="1995"/>
      <c r="G29" s="1995"/>
      <c r="H29" s="1995"/>
      <c r="I29" s="1995"/>
      <c r="J29" s="615" t="s">
        <v>640</v>
      </c>
      <c r="K29" s="1"/>
      <c r="L29" s="605"/>
      <c r="M29" s="2024"/>
      <c r="N29" s="2024"/>
      <c r="O29" s="1"/>
      <c r="P29" s="61"/>
      <c r="Q29" s="57"/>
      <c r="R29" s="12"/>
      <c r="S29" s="12"/>
      <c r="T29" s="6"/>
      <c r="U29" s="6"/>
      <c r="V29" s="6"/>
      <c r="W29" s="6"/>
      <c r="X29" s="64"/>
      <c r="Y29" s="6"/>
      <c r="Z29" s="6"/>
      <c r="AA29" s="6"/>
      <c r="AB29" s="6"/>
      <c r="AC29" s="6"/>
      <c r="AD29" s="6"/>
      <c r="AE29" s="6"/>
      <c r="AF29" s="6"/>
      <c r="AG29" s="6"/>
      <c r="AH29" s="2"/>
    </row>
    <row r="30" spans="1:34" s="19" customFormat="1" ht="186" customHeight="1">
      <c r="A30" s="502"/>
      <c r="B30" s="24"/>
      <c r="C30" s="671" t="s">
        <v>641</v>
      </c>
      <c r="D30" s="1995" t="s">
        <v>642</v>
      </c>
      <c r="E30" s="1995"/>
      <c r="F30" s="1995"/>
      <c r="G30" s="1995"/>
      <c r="H30" s="1995"/>
      <c r="I30" s="1995"/>
      <c r="J30" s="615" t="s">
        <v>643</v>
      </c>
      <c r="K30" s="455"/>
      <c r="L30" s="605"/>
      <c r="M30" s="455"/>
      <c r="N30" s="455"/>
      <c r="O30" s="455"/>
      <c r="P30" s="754"/>
      <c r="Q30" s="755"/>
      <c r="R30" s="569"/>
      <c r="S30" s="569"/>
      <c r="T30" s="756"/>
      <c r="U30" s="756"/>
      <c r="V30" s="756"/>
      <c r="W30" s="756"/>
      <c r="X30" s="757"/>
      <c r="Y30" s="756"/>
      <c r="Z30" s="756"/>
      <c r="AA30" s="756"/>
      <c r="AB30" s="756"/>
      <c r="AC30" s="756"/>
      <c r="AD30" s="756"/>
      <c r="AE30" s="756"/>
      <c r="AF30" s="756"/>
      <c r="AG30" s="756"/>
      <c r="AH30" s="18"/>
    </row>
    <row r="31" spans="1:34" ht="23.25" customHeight="1">
      <c r="A31" s="475"/>
      <c r="B31" s="15"/>
      <c r="C31" s="58"/>
      <c r="D31" s="1"/>
      <c r="E31" s="1"/>
      <c r="F31" s="1"/>
      <c r="G31" s="1"/>
      <c r="H31" s="1"/>
      <c r="I31" s="1"/>
      <c r="J31" s="1"/>
      <c r="K31" s="1"/>
      <c r="L31" s="1"/>
      <c r="M31" s="1"/>
      <c r="N31" s="1"/>
      <c r="O31" s="1"/>
      <c r="P31" s="61"/>
      <c r="Q31" s="57"/>
      <c r="R31" s="12"/>
      <c r="S31" s="12"/>
      <c r="T31" s="6"/>
      <c r="U31" s="6"/>
      <c r="V31" s="6"/>
      <c r="W31" s="6"/>
      <c r="X31" s="64"/>
      <c r="Y31" s="6"/>
      <c r="Z31" s="6"/>
      <c r="AA31" s="6"/>
      <c r="AB31" s="6"/>
      <c r="AC31" s="6"/>
      <c r="AD31" s="6"/>
      <c r="AE31" s="6"/>
      <c r="AF31" s="6"/>
      <c r="AG31" s="6"/>
      <c r="AH31" s="2"/>
    </row>
    <row r="32" spans="1:34" ht="29.25" customHeight="1">
      <c r="A32" s="475"/>
      <c r="C32" s="1994" t="s">
        <v>644</v>
      </c>
      <c r="D32" s="1994"/>
      <c r="E32" s="1994"/>
      <c r="F32" s="1994"/>
      <c r="G32" s="1994"/>
      <c r="H32" s="212"/>
      <c r="I32" s="212"/>
      <c r="J32" s="212"/>
      <c r="K32" s="1"/>
    </row>
    <row r="33" spans="1:44" ht="131.25" customHeight="1">
      <c r="A33" s="475"/>
      <c r="C33" s="1993" t="s">
        <v>645</v>
      </c>
      <c r="D33" s="1993"/>
      <c r="E33" s="1993"/>
      <c r="F33" s="1993"/>
      <c r="G33" s="1993"/>
      <c r="H33" s="1993"/>
      <c r="I33" s="1993"/>
      <c r="J33" s="1993"/>
      <c r="K33" s="1"/>
    </row>
    <row r="34" spans="1:44" ht="125.25" customHeight="1">
      <c r="A34" s="475"/>
      <c r="B34" s="15"/>
      <c r="C34" s="1991" t="s">
        <v>646</v>
      </c>
      <c r="D34" s="1993"/>
      <c r="E34" s="1993"/>
      <c r="F34" s="1993"/>
      <c r="G34" s="1993"/>
      <c r="H34" s="1993"/>
      <c r="I34" s="1993"/>
      <c r="J34" s="1993"/>
      <c r="K34" s="1"/>
      <c r="L34" s="1"/>
      <c r="M34" s="1"/>
      <c r="N34" s="1"/>
      <c r="O34" s="1"/>
      <c r="P34" s="1"/>
      <c r="Q34" s="1"/>
      <c r="R34" s="1"/>
      <c r="S34" s="1"/>
      <c r="T34"/>
      <c r="U34"/>
      <c r="V34"/>
      <c r="W34"/>
      <c r="X34"/>
      <c r="Y34"/>
      <c r="Z34"/>
      <c r="AA34"/>
      <c r="AB34"/>
      <c r="AC34"/>
      <c r="AD34"/>
      <c r="AE34"/>
      <c r="AF34"/>
      <c r="AG34"/>
      <c r="AH34"/>
      <c r="AI34"/>
      <c r="AJ34"/>
      <c r="AK34"/>
      <c r="AL34"/>
      <c r="AM34"/>
      <c r="AN34"/>
      <c r="AO34"/>
      <c r="AP34"/>
      <c r="AQ34"/>
      <c r="AR34" s="121"/>
    </row>
    <row r="35" spans="1:44" ht="96" customHeight="1">
      <c r="A35" s="475"/>
      <c r="B35" s="15"/>
      <c r="C35" s="1991" t="s">
        <v>647</v>
      </c>
      <c r="D35" s="1993"/>
      <c r="E35" s="1993"/>
      <c r="F35" s="1993"/>
      <c r="G35" s="1993"/>
      <c r="H35" s="1993"/>
      <c r="I35" s="1993"/>
      <c r="J35" s="1993"/>
      <c r="K35" s="1"/>
      <c r="L35" s="1"/>
      <c r="M35" s="1"/>
      <c r="N35" s="1"/>
      <c r="O35" s="1"/>
      <c r="P35" s="1"/>
      <c r="Q35" s="1"/>
      <c r="R35" s="1"/>
      <c r="S35" s="1"/>
      <c r="T35"/>
      <c r="U35"/>
      <c r="V35"/>
      <c r="W35"/>
      <c r="X35"/>
      <c r="Y35"/>
      <c r="Z35"/>
      <c r="AA35"/>
      <c r="AB35"/>
      <c r="AC35"/>
      <c r="AD35"/>
      <c r="AE35"/>
      <c r="AF35"/>
      <c r="AG35"/>
      <c r="AH35"/>
      <c r="AI35"/>
      <c r="AJ35"/>
      <c r="AK35"/>
      <c r="AL35"/>
      <c r="AM35"/>
      <c r="AN35"/>
      <c r="AO35"/>
      <c r="AP35"/>
      <c r="AQ35"/>
      <c r="AR35" s="121"/>
    </row>
    <row r="36" spans="1:44" ht="24" customHeight="1">
      <c r="A36" s="475"/>
      <c r="B36" s="15"/>
      <c r="C36" s="669"/>
      <c r="D36" s="1147"/>
      <c r="E36" s="1147"/>
      <c r="F36" s="1147"/>
      <c r="G36" s="1147"/>
      <c r="H36" s="1147"/>
      <c r="I36" s="1147"/>
      <c r="J36" s="1147"/>
      <c r="K36" s="1"/>
      <c r="L36" s="1"/>
      <c r="M36" s="1"/>
      <c r="N36" s="1"/>
      <c r="O36" s="1"/>
      <c r="P36" s="1"/>
      <c r="Q36" s="1"/>
      <c r="R36" s="1"/>
      <c r="S36" s="1"/>
      <c r="T36"/>
      <c r="U36"/>
      <c r="V36"/>
      <c r="W36"/>
      <c r="X36"/>
      <c r="Y36"/>
      <c r="Z36"/>
      <c r="AA36"/>
      <c r="AB36"/>
      <c r="AC36"/>
      <c r="AD36"/>
      <c r="AE36"/>
      <c r="AF36"/>
      <c r="AG36"/>
      <c r="AH36"/>
      <c r="AI36"/>
      <c r="AJ36"/>
      <c r="AK36"/>
      <c r="AL36"/>
      <c r="AM36"/>
      <c r="AN36"/>
      <c r="AO36"/>
      <c r="AP36"/>
      <c r="AQ36"/>
      <c r="AR36" s="121"/>
    </row>
    <row r="37" spans="1:44" ht="32.25" customHeight="1">
      <c r="A37" s="475"/>
      <c r="B37" s="15"/>
      <c r="C37" s="55" t="s">
        <v>648</v>
      </c>
      <c r="D37" s="213"/>
      <c r="E37" s="213"/>
      <c r="F37" s="213"/>
      <c r="G37" s="213"/>
      <c r="H37" s="213"/>
      <c r="I37" s="213"/>
      <c r="J37" s="213"/>
      <c r="K37" s="1"/>
      <c r="L37" s="1"/>
      <c r="M37" s="1"/>
      <c r="N37" s="1"/>
      <c r="O37" s="1"/>
      <c r="P37" s="1"/>
      <c r="Q37" s="1"/>
      <c r="R37" s="1"/>
      <c r="S37" s="1"/>
      <c r="T37"/>
      <c r="U37"/>
      <c r="V37"/>
      <c r="W37"/>
      <c r="X37"/>
      <c r="Y37"/>
      <c r="Z37"/>
      <c r="AA37"/>
      <c r="AB37"/>
      <c r="AC37"/>
      <c r="AD37"/>
      <c r="AE37"/>
      <c r="AF37"/>
      <c r="AG37"/>
      <c r="AH37"/>
      <c r="AI37"/>
      <c r="AJ37"/>
      <c r="AK37"/>
      <c r="AL37"/>
      <c r="AM37"/>
      <c r="AN37"/>
      <c r="AO37"/>
      <c r="AP37"/>
      <c r="AQ37"/>
      <c r="AR37" s="121"/>
    </row>
    <row r="38" spans="1:44" ht="170.25" customHeight="1">
      <c r="A38" s="475"/>
      <c r="B38" s="15"/>
      <c r="C38" s="1993" t="s">
        <v>649</v>
      </c>
      <c r="D38" s="1993"/>
      <c r="E38" s="1993"/>
      <c r="F38" s="1993"/>
      <c r="G38" s="1993"/>
      <c r="H38" s="1993"/>
      <c r="I38" s="1993"/>
      <c r="J38" s="1993"/>
      <c r="K38" s="1"/>
      <c r="L38" s="1"/>
      <c r="M38" s="1"/>
      <c r="N38" s="1"/>
      <c r="O38" s="1"/>
      <c r="P38" s="1"/>
      <c r="Q38" s="1"/>
      <c r="R38" s="1"/>
      <c r="S38" s="1"/>
      <c r="T38"/>
      <c r="U38"/>
      <c r="V38"/>
      <c r="W38"/>
      <c r="X38"/>
      <c r="Y38"/>
      <c r="Z38"/>
      <c r="AA38"/>
      <c r="AB38"/>
      <c r="AC38"/>
      <c r="AD38"/>
      <c r="AE38"/>
      <c r="AF38"/>
      <c r="AG38"/>
      <c r="AH38"/>
      <c r="AI38"/>
      <c r="AJ38"/>
      <c r="AK38"/>
      <c r="AL38"/>
      <c r="AM38"/>
      <c r="AN38"/>
      <c r="AO38"/>
      <c r="AP38"/>
      <c r="AQ38"/>
      <c r="AR38" s="121"/>
    </row>
    <row r="39" spans="1:44" ht="207" customHeight="1">
      <c r="A39" s="475"/>
      <c r="B39" s="15"/>
      <c r="C39" s="1991" t="s">
        <v>650</v>
      </c>
      <c r="D39" s="1991"/>
      <c r="E39" s="1991"/>
      <c r="F39" s="1991"/>
      <c r="G39" s="1991"/>
      <c r="H39" s="1991"/>
      <c r="I39" s="1991"/>
      <c r="J39" s="1991"/>
      <c r="K39" s="1"/>
      <c r="L39" s="1"/>
      <c r="M39" s="1"/>
      <c r="N39" s="1"/>
      <c r="O39" s="1"/>
      <c r="P39" s="1"/>
      <c r="Q39" s="1"/>
      <c r="R39" s="1"/>
      <c r="S39" s="1"/>
      <c r="T39"/>
      <c r="U39"/>
      <c r="V39"/>
      <c r="W39"/>
      <c r="X39"/>
      <c r="Y39"/>
      <c r="Z39"/>
      <c r="AA39"/>
      <c r="AB39"/>
      <c r="AC39"/>
      <c r="AD39"/>
      <c r="AE39"/>
      <c r="AF39"/>
      <c r="AG39"/>
      <c r="AH39"/>
      <c r="AI39"/>
      <c r="AJ39"/>
      <c r="AK39"/>
      <c r="AL39"/>
      <c r="AM39"/>
      <c r="AN39"/>
      <c r="AO39"/>
      <c r="AP39"/>
      <c r="AQ39"/>
      <c r="AR39" s="121"/>
    </row>
    <row r="40" spans="1:44" ht="116.25" customHeight="1">
      <c r="A40" s="475"/>
      <c r="B40" s="15"/>
      <c r="C40" s="1991" t="s">
        <v>651</v>
      </c>
      <c r="D40" s="1991"/>
      <c r="E40" s="1991"/>
      <c r="F40" s="1991"/>
      <c r="G40" s="1991"/>
      <c r="H40" s="1991"/>
      <c r="I40" s="1991"/>
      <c r="J40" s="1991"/>
      <c r="K40" s="1"/>
      <c r="L40" s="1"/>
      <c r="M40" s="1"/>
      <c r="N40" s="1"/>
      <c r="O40" s="1"/>
      <c r="P40" s="1"/>
      <c r="Q40" s="1"/>
      <c r="R40" s="1"/>
      <c r="S40" s="1"/>
      <c r="T40"/>
      <c r="U40"/>
      <c r="V40"/>
      <c r="W40"/>
      <c r="X40"/>
      <c r="Y40"/>
      <c r="Z40"/>
      <c r="AA40"/>
      <c r="AB40"/>
      <c r="AC40"/>
      <c r="AD40"/>
      <c r="AE40"/>
      <c r="AF40"/>
      <c r="AG40"/>
      <c r="AH40"/>
      <c r="AI40"/>
      <c r="AJ40"/>
      <c r="AK40"/>
      <c r="AL40"/>
      <c r="AM40"/>
      <c r="AN40"/>
      <c r="AO40"/>
      <c r="AP40"/>
      <c r="AQ40"/>
      <c r="AR40" s="121"/>
    </row>
    <row r="41" spans="1:44" ht="117.75" customHeight="1">
      <c r="A41" s="475"/>
      <c r="B41" s="15"/>
      <c r="C41" s="1991" t="s">
        <v>652</v>
      </c>
      <c r="D41" s="1991"/>
      <c r="E41" s="1991"/>
      <c r="F41" s="1991"/>
      <c r="G41" s="1991"/>
      <c r="H41" s="1991"/>
      <c r="I41" s="1991"/>
      <c r="J41" s="1991"/>
      <c r="K41" s="1"/>
      <c r="L41" s="1"/>
      <c r="M41" s="1"/>
      <c r="N41" s="1"/>
      <c r="O41" s="1"/>
      <c r="P41" s="1"/>
      <c r="Q41" s="1"/>
      <c r="R41" s="1"/>
      <c r="S41" s="1"/>
      <c r="T41"/>
      <c r="U41"/>
      <c r="V41"/>
      <c r="W41"/>
      <c r="X41"/>
      <c r="Y41"/>
      <c r="Z41"/>
      <c r="AA41"/>
      <c r="AB41"/>
      <c r="AC41"/>
      <c r="AD41"/>
      <c r="AE41"/>
      <c r="AF41"/>
      <c r="AG41"/>
      <c r="AH41"/>
      <c r="AI41"/>
      <c r="AJ41"/>
      <c r="AK41"/>
      <c r="AL41"/>
      <c r="AM41"/>
      <c r="AN41"/>
      <c r="AO41"/>
      <c r="AP41"/>
      <c r="AQ41"/>
      <c r="AR41" s="121"/>
    </row>
    <row r="42" spans="1:44" ht="145.5" customHeight="1">
      <c r="A42" s="475"/>
      <c r="B42" s="15"/>
      <c r="C42" s="1991" t="s">
        <v>653</v>
      </c>
      <c r="D42" s="1991"/>
      <c r="E42" s="1991"/>
      <c r="F42" s="1991"/>
      <c r="G42" s="1991"/>
      <c r="H42" s="1991"/>
      <c r="I42" s="1991"/>
      <c r="J42" s="1991"/>
      <c r="K42" s="1"/>
      <c r="L42" s="1"/>
      <c r="M42" s="1"/>
      <c r="N42" s="1"/>
      <c r="O42" s="1"/>
      <c r="P42" s="1"/>
      <c r="Q42" s="1"/>
      <c r="R42" s="1"/>
      <c r="S42" s="1"/>
      <c r="T42"/>
      <c r="U42"/>
      <c r="V42"/>
      <c r="W42"/>
      <c r="X42"/>
      <c r="Y42"/>
      <c r="Z42"/>
      <c r="AA42"/>
      <c r="AB42"/>
      <c r="AC42"/>
      <c r="AD42"/>
      <c r="AE42"/>
      <c r="AF42"/>
      <c r="AG42"/>
      <c r="AH42"/>
      <c r="AI42"/>
      <c r="AJ42"/>
      <c r="AK42"/>
      <c r="AL42"/>
      <c r="AM42"/>
      <c r="AN42"/>
      <c r="AO42"/>
      <c r="AP42"/>
      <c r="AQ42"/>
      <c r="AR42" s="121"/>
    </row>
    <row r="43" spans="1:44" ht="259.5" customHeight="1">
      <c r="A43" s="475"/>
      <c r="B43" s="15"/>
      <c r="C43" s="1993" t="s">
        <v>654</v>
      </c>
      <c r="D43" s="1993"/>
      <c r="E43" s="1993"/>
      <c r="F43" s="1993"/>
      <c r="G43" s="1993"/>
      <c r="H43" s="1993"/>
      <c r="I43" s="1993"/>
      <c r="J43" s="1993"/>
      <c r="K43" s="1"/>
      <c r="L43" s="1"/>
      <c r="M43" s="1"/>
      <c r="N43" s="1"/>
      <c r="O43" s="1"/>
      <c r="P43" s="1"/>
      <c r="Q43" s="1"/>
      <c r="R43" s="1"/>
      <c r="S43" s="1"/>
      <c r="T43"/>
      <c r="U43"/>
      <c r="V43"/>
      <c r="W43"/>
      <c r="X43"/>
      <c r="Y43"/>
      <c r="Z43"/>
      <c r="AA43"/>
      <c r="AB43"/>
      <c r="AC43"/>
      <c r="AD43"/>
      <c r="AE43"/>
      <c r="AF43"/>
      <c r="AG43"/>
      <c r="AH43"/>
      <c r="AI43"/>
      <c r="AJ43"/>
      <c r="AK43"/>
      <c r="AL43"/>
      <c r="AM43"/>
      <c r="AN43"/>
      <c r="AO43"/>
      <c r="AP43"/>
      <c r="AQ43"/>
      <c r="AR43" s="121"/>
    </row>
    <row r="44" spans="1:44" ht="21.75" customHeight="1">
      <c r="A44" s="475"/>
      <c r="B44" s="15"/>
      <c r="C44" s="888"/>
      <c r="D44" s="888"/>
      <c r="E44" s="888"/>
      <c r="F44" s="888"/>
      <c r="G44" s="888"/>
      <c r="H44" s="888"/>
      <c r="I44" s="888"/>
      <c r="J44" s="888"/>
      <c r="K44" s="1"/>
      <c r="L44" s="1"/>
      <c r="M44" s="1"/>
      <c r="N44" s="1"/>
      <c r="O44" s="1"/>
      <c r="P44" s="1"/>
      <c r="Q44" s="1"/>
      <c r="R44" s="1"/>
      <c r="S44" s="1"/>
      <c r="T44"/>
      <c r="U44"/>
      <c r="V44"/>
      <c r="W44"/>
      <c r="X44"/>
      <c r="Y44"/>
      <c r="Z44"/>
      <c r="AA44"/>
      <c r="AB44"/>
      <c r="AC44"/>
      <c r="AD44"/>
      <c r="AE44"/>
      <c r="AF44"/>
      <c r="AG44"/>
      <c r="AH44"/>
      <c r="AI44"/>
      <c r="AJ44"/>
      <c r="AK44"/>
      <c r="AL44"/>
      <c r="AM44"/>
      <c r="AN44"/>
      <c r="AO44"/>
      <c r="AP44"/>
      <c r="AQ44"/>
      <c r="AR44" s="121"/>
    </row>
    <row r="45" spans="1:44" ht="33" customHeight="1">
      <c r="A45" s="475"/>
      <c r="B45" s="15"/>
      <c r="C45" s="1994" t="s">
        <v>655</v>
      </c>
      <c r="D45" s="1994"/>
      <c r="E45" s="1994"/>
      <c r="F45" s="169"/>
      <c r="G45" s="169"/>
      <c r="H45" s="169"/>
      <c r="I45" s="169"/>
      <c r="J45" s="169"/>
      <c r="K45" s="1"/>
      <c r="L45" s="1"/>
      <c r="M45" s="1"/>
      <c r="N45" s="1"/>
      <c r="O45" s="1"/>
      <c r="P45" s="1"/>
      <c r="Q45" s="1"/>
      <c r="R45" s="1"/>
      <c r="S45" s="1"/>
      <c r="T45"/>
      <c r="U45"/>
      <c r="V45"/>
      <c r="W45"/>
      <c r="X45"/>
      <c r="Y45"/>
      <c r="Z45"/>
      <c r="AA45"/>
      <c r="AB45"/>
      <c r="AC45"/>
      <c r="AD45"/>
      <c r="AE45"/>
      <c r="AF45"/>
      <c r="AG45"/>
      <c r="AH45"/>
      <c r="AI45"/>
      <c r="AJ45"/>
      <c r="AK45"/>
      <c r="AL45"/>
      <c r="AM45"/>
      <c r="AN45"/>
      <c r="AO45"/>
      <c r="AP45"/>
      <c r="AQ45"/>
      <c r="AR45" s="121"/>
    </row>
    <row r="46" spans="1:44" ht="58.5" customHeight="1">
      <c r="A46" s="475"/>
      <c r="B46" s="15"/>
      <c r="C46" s="530" t="s">
        <v>656</v>
      </c>
      <c r="D46" s="847" t="s">
        <v>657</v>
      </c>
      <c r="E46" s="807" t="s">
        <v>658</v>
      </c>
      <c r="F46" s="173"/>
      <c r="G46" s="157" t="s">
        <v>659</v>
      </c>
      <c r="H46" s="169"/>
      <c r="I46" s="169"/>
      <c r="J46" s="169"/>
      <c r="K46" s="1"/>
      <c r="L46" s="1"/>
      <c r="M46" s="1"/>
      <c r="N46" s="1"/>
      <c r="O46" s="1"/>
      <c r="P46" s="1"/>
      <c r="Q46" s="1"/>
      <c r="R46" s="1"/>
      <c r="S46" s="1"/>
      <c r="T46"/>
      <c r="U46"/>
      <c r="V46"/>
      <c r="W46"/>
      <c r="X46"/>
      <c r="Y46"/>
      <c r="Z46"/>
      <c r="AA46"/>
      <c r="AB46"/>
      <c r="AC46"/>
      <c r="AD46"/>
      <c r="AE46"/>
      <c r="AF46"/>
      <c r="AG46"/>
      <c r="AH46"/>
      <c r="AI46"/>
      <c r="AJ46"/>
      <c r="AK46"/>
      <c r="AL46"/>
      <c r="AM46"/>
      <c r="AN46"/>
      <c r="AO46"/>
      <c r="AP46"/>
      <c r="AQ46"/>
      <c r="AR46" s="121"/>
    </row>
    <row r="47" spans="1:44" ht="25.5" customHeight="1">
      <c r="A47" s="475"/>
      <c r="B47" s="15"/>
      <c r="C47" s="25" t="s">
        <v>660</v>
      </c>
      <c r="D47" s="1541">
        <v>9.1</v>
      </c>
      <c r="E47" s="1542">
        <v>0</v>
      </c>
      <c r="F47" s="172"/>
      <c r="G47" s="157"/>
      <c r="H47" s="169"/>
      <c r="I47" s="169"/>
      <c r="J47" s="169"/>
      <c r="K47" s="1"/>
      <c r="L47" s="1"/>
      <c r="M47" s="1"/>
      <c r="N47" s="1"/>
      <c r="O47" s="1"/>
      <c r="P47" s="1"/>
      <c r="Q47" s="1"/>
      <c r="R47" s="1"/>
      <c r="S47" s="1"/>
      <c r="T47"/>
      <c r="U47"/>
      <c r="V47"/>
      <c r="W47"/>
      <c r="X47"/>
      <c r="Y47"/>
      <c r="Z47"/>
      <c r="AA47"/>
      <c r="AB47"/>
      <c r="AC47"/>
      <c r="AD47"/>
      <c r="AE47"/>
      <c r="AF47"/>
      <c r="AG47"/>
      <c r="AH47"/>
      <c r="AI47"/>
      <c r="AJ47"/>
      <c r="AK47"/>
      <c r="AL47"/>
      <c r="AM47"/>
      <c r="AN47"/>
      <c r="AO47"/>
      <c r="AP47"/>
      <c r="AQ47"/>
      <c r="AR47" s="121"/>
    </row>
    <row r="48" spans="1:44" ht="25.5" customHeight="1">
      <c r="A48" s="475"/>
      <c r="B48" s="15"/>
      <c r="C48" s="29" t="s">
        <v>661</v>
      </c>
      <c r="D48" s="1541">
        <v>43</v>
      </c>
      <c r="E48" s="1542">
        <v>557.70000000000005</v>
      </c>
      <c r="F48" s="171"/>
      <c r="G48" s="157"/>
      <c r="H48" s="169"/>
      <c r="I48" s="169"/>
      <c r="J48" s="169"/>
      <c r="K48" s="1"/>
      <c r="L48" s="1"/>
      <c r="M48" s="1"/>
      <c r="N48" s="1"/>
      <c r="O48" s="1"/>
      <c r="P48" s="1"/>
      <c r="Q48" s="1"/>
      <c r="R48" s="1"/>
      <c r="S48" s="1"/>
      <c r="T48"/>
      <c r="U48"/>
      <c r="V48"/>
      <c r="W48"/>
      <c r="X48"/>
      <c r="Y48"/>
      <c r="Z48"/>
      <c r="AA48"/>
      <c r="AB48"/>
      <c r="AC48"/>
      <c r="AD48"/>
      <c r="AE48"/>
      <c r="AF48"/>
      <c r="AG48"/>
      <c r="AH48"/>
      <c r="AI48"/>
      <c r="AJ48"/>
      <c r="AK48"/>
      <c r="AL48"/>
      <c r="AM48"/>
      <c r="AN48"/>
      <c r="AO48"/>
      <c r="AP48"/>
      <c r="AQ48"/>
      <c r="AR48" s="121"/>
    </row>
    <row r="49" spans="1:44" ht="25.5" customHeight="1">
      <c r="A49" s="475"/>
      <c r="B49" s="15"/>
      <c r="C49" s="29" t="s">
        <v>662</v>
      </c>
      <c r="D49" s="1541">
        <v>1.6</v>
      </c>
      <c r="E49" s="1542">
        <v>11.5</v>
      </c>
      <c r="F49" s="172"/>
      <c r="G49" s="157"/>
      <c r="H49" s="169"/>
      <c r="I49" s="169"/>
      <c r="J49" s="169"/>
      <c r="K49" s="1"/>
      <c r="L49" s="1"/>
      <c r="M49" s="1"/>
      <c r="N49" s="1"/>
      <c r="O49" s="1"/>
      <c r="P49" s="1"/>
      <c r="Q49" s="1"/>
      <c r="R49" s="1"/>
      <c r="S49" s="1"/>
      <c r="T49"/>
      <c r="U49"/>
      <c r="V49"/>
      <c r="W49"/>
      <c r="X49"/>
      <c r="Y49"/>
      <c r="Z49"/>
      <c r="AA49"/>
      <c r="AB49"/>
      <c r="AC49"/>
      <c r="AD49"/>
      <c r="AE49"/>
      <c r="AF49"/>
      <c r="AG49"/>
      <c r="AH49"/>
      <c r="AI49"/>
      <c r="AJ49"/>
      <c r="AK49"/>
      <c r="AL49"/>
      <c r="AM49"/>
      <c r="AN49"/>
      <c r="AO49"/>
      <c r="AP49"/>
      <c r="AQ49"/>
      <c r="AR49" s="121"/>
    </row>
    <row r="50" spans="1:44" ht="25.5" customHeight="1">
      <c r="A50" s="475"/>
      <c r="B50" s="15"/>
      <c r="C50" s="29" t="s">
        <v>313</v>
      </c>
      <c r="D50" s="1541">
        <v>1012.8</v>
      </c>
      <c r="E50" s="1542">
        <v>918</v>
      </c>
      <c r="F50" s="171"/>
      <c r="G50" s="157"/>
      <c r="H50" s="169"/>
      <c r="I50" s="169"/>
      <c r="J50" s="169"/>
      <c r="K50" s="1"/>
      <c r="L50" s="1"/>
      <c r="M50" s="1"/>
      <c r="N50" s="1"/>
      <c r="O50" s="1"/>
      <c r="P50" s="1"/>
      <c r="Q50" s="1"/>
      <c r="R50" s="1"/>
      <c r="S50" s="1"/>
      <c r="T50"/>
      <c r="U50"/>
      <c r="V50"/>
      <c r="W50"/>
      <c r="X50"/>
      <c r="Y50"/>
      <c r="Z50"/>
      <c r="AA50"/>
      <c r="AB50"/>
      <c r="AC50"/>
      <c r="AD50"/>
      <c r="AE50"/>
      <c r="AF50"/>
      <c r="AG50"/>
      <c r="AH50"/>
      <c r="AI50"/>
      <c r="AJ50"/>
      <c r="AK50"/>
      <c r="AL50"/>
      <c r="AM50"/>
      <c r="AN50"/>
      <c r="AO50"/>
      <c r="AP50"/>
      <c r="AQ50"/>
      <c r="AR50" s="121"/>
    </row>
    <row r="51" spans="1:44" ht="25.5" customHeight="1">
      <c r="A51" s="475"/>
      <c r="B51" s="15"/>
      <c r="C51" s="29" t="s">
        <v>663</v>
      </c>
      <c r="D51" s="1541">
        <v>466.7</v>
      </c>
      <c r="E51" s="1542">
        <v>5.2</v>
      </c>
      <c r="F51" s="172"/>
      <c r="G51" s="157"/>
      <c r="H51" s="169"/>
      <c r="I51" s="169"/>
      <c r="J51" s="169"/>
      <c r="K51" s="1"/>
      <c r="L51" s="1"/>
      <c r="M51" s="1"/>
      <c r="N51" s="1"/>
      <c r="O51" s="1"/>
      <c r="P51" s="1"/>
      <c r="Q51" s="1"/>
      <c r="R51" s="1"/>
      <c r="S51" s="1"/>
      <c r="T51"/>
      <c r="U51"/>
      <c r="V51"/>
      <c r="W51"/>
      <c r="X51"/>
      <c r="Y51"/>
      <c r="Z51"/>
      <c r="AA51"/>
      <c r="AB51"/>
      <c r="AC51"/>
      <c r="AD51"/>
      <c r="AE51"/>
      <c r="AF51"/>
      <c r="AG51"/>
      <c r="AH51"/>
      <c r="AI51"/>
      <c r="AJ51"/>
      <c r="AK51"/>
      <c r="AL51"/>
      <c r="AM51"/>
      <c r="AN51"/>
      <c r="AO51"/>
      <c r="AP51"/>
      <c r="AQ51"/>
      <c r="AR51" s="121"/>
    </row>
    <row r="52" spans="1:44" ht="26.25" customHeight="1">
      <c r="A52" s="475"/>
      <c r="B52" s="15"/>
      <c r="C52" s="1921" t="s">
        <v>664</v>
      </c>
      <c r="D52" s="1921"/>
      <c r="E52" s="1921"/>
      <c r="F52" s="1921"/>
      <c r="G52" s="157"/>
      <c r="H52" s="169"/>
      <c r="I52" s="169"/>
      <c r="J52" s="169"/>
      <c r="K52" s="1"/>
      <c r="L52" s="1"/>
      <c r="M52" s="1"/>
      <c r="N52" s="1"/>
      <c r="O52" s="1"/>
      <c r="P52" s="1"/>
      <c r="Q52" s="1"/>
      <c r="R52" s="1"/>
      <c r="S52" s="1"/>
      <c r="T52"/>
      <c r="U52"/>
      <c r="V52"/>
      <c r="W52"/>
      <c r="X52"/>
      <c r="Y52"/>
      <c r="Z52"/>
      <c r="AA52"/>
      <c r="AB52"/>
      <c r="AC52"/>
      <c r="AD52"/>
      <c r="AE52"/>
      <c r="AF52"/>
      <c r="AG52"/>
      <c r="AH52"/>
      <c r="AI52"/>
      <c r="AJ52"/>
      <c r="AK52"/>
      <c r="AL52"/>
      <c r="AM52"/>
      <c r="AN52"/>
      <c r="AO52"/>
      <c r="AP52"/>
      <c r="AQ52"/>
      <c r="AR52" s="121"/>
    </row>
    <row r="53" spans="1:44" ht="21" customHeight="1">
      <c r="A53" s="475"/>
      <c r="B53" s="15"/>
      <c r="C53" s="169"/>
      <c r="D53" s="169"/>
      <c r="E53" s="169"/>
      <c r="F53" s="169"/>
      <c r="G53" s="157"/>
      <c r="H53" s="169"/>
      <c r="I53" s="169"/>
      <c r="J53" s="169"/>
      <c r="K53" s="1"/>
      <c r="L53" s="1"/>
      <c r="M53" s="1"/>
      <c r="N53" s="1"/>
      <c r="O53" s="1"/>
      <c r="P53" s="1"/>
      <c r="Q53" s="1"/>
      <c r="R53" s="1"/>
      <c r="S53" s="1"/>
      <c r="T53"/>
      <c r="U53"/>
      <c r="V53"/>
      <c r="W53"/>
      <c r="X53"/>
      <c r="Y53"/>
      <c r="Z53"/>
      <c r="AA53"/>
      <c r="AB53"/>
      <c r="AC53"/>
      <c r="AD53"/>
      <c r="AE53"/>
      <c r="AF53"/>
      <c r="AG53"/>
      <c r="AH53"/>
      <c r="AI53"/>
      <c r="AJ53"/>
      <c r="AK53"/>
      <c r="AL53"/>
      <c r="AM53"/>
      <c r="AN53"/>
      <c r="AO53"/>
      <c r="AP53"/>
      <c r="AQ53"/>
      <c r="AR53" s="121"/>
    </row>
    <row r="54" spans="1:44" ht="28.5" customHeight="1">
      <c r="A54" s="475"/>
      <c r="B54" s="15"/>
      <c r="C54" s="1994" t="s">
        <v>665</v>
      </c>
      <c r="D54" s="1994"/>
      <c r="E54" s="1994"/>
      <c r="F54" s="1994"/>
      <c r="G54" s="1994"/>
      <c r="H54" s="55"/>
      <c r="I54" s="55"/>
      <c r="J54" s="55"/>
      <c r="K54" s="1"/>
      <c r="L54" s="1"/>
      <c r="M54" s="1"/>
      <c r="N54" s="1"/>
      <c r="O54" s="1"/>
      <c r="P54" s="1"/>
      <c r="Q54" s="1"/>
      <c r="R54" s="1"/>
      <c r="S54" s="1"/>
      <c r="T54"/>
      <c r="U54"/>
      <c r="V54"/>
      <c r="W54"/>
      <c r="X54"/>
      <c r="Y54"/>
      <c r="Z54"/>
      <c r="AA54"/>
      <c r="AB54"/>
      <c r="AC54"/>
      <c r="AD54"/>
      <c r="AE54"/>
      <c r="AF54"/>
      <c r="AG54"/>
      <c r="AH54"/>
      <c r="AI54"/>
      <c r="AJ54"/>
      <c r="AK54"/>
      <c r="AL54"/>
      <c r="AM54"/>
      <c r="AN54"/>
      <c r="AO54"/>
      <c r="AP54"/>
      <c r="AQ54"/>
      <c r="AR54" s="121"/>
    </row>
    <row r="55" spans="1:44" ht="206.25" customHeight="1">
      <c r="A55" s="475"/>
      <c r="B55" s="15"/>
      <c r="C55" s="1991" t="s">
        <v>666</v>
      </c>
      <c r="D55" s="1991"/>
      <c r="E55" s="1991"/>
      <c r="F55" s="1991"/>
      <c r="G55" s="1991"/>
      <c r="H55" s="1991"/>
      <c r="I55" s="1991"/>
      <c r="J55" s="1991"/>
      <c r="K55" s="1"/>
      <c r="L55" s="1"/>
      <c r="M55" s="1"/>
      <c r="N55" s="1"/>
      <c r="O55" s="1"/>
      <c r="P55" s="1"/>
      <c r="Q55" s="1"/>
      <c r="R55" s="1"/>
      <c r="S55" s="1"/>
      <c r="T55"/>
      <c r="U55"/>
      <c r="V55"/>
      <c r="W55"/>
      <c r="X55"/>
      <c r="Y55"/>
      <c r="Z55"/>
      <c r="AA55"/>
      <c r="AB55"/>
      <c r="AC55"/>
      <c r="AD55"/>
      <c r="AE55"/>
      <c r="AF55"/>
      <c r="AG55"/>
      <c r="AH55"/>
      <c r="AI55"/>
      <c r="AJ55"/>
      <c r="AK55"/>
      <c r="AL55"/>
      <c r="AM55"/>
      <c r="AN55"/>
      <c r="AO55"/>
      <c r="AP55"/>
      <c r="AQ55"/>
      <c r="AR55" s="121"/>
    </row>
    <row r="56" spans="1:44" ht="22.5" customHeight="1">
      <c r="A56" s="475"/>
      <c r="B56" s="15"/>
      <c r="K56" s="1"/>
      <c r="L56" s="1"/>
      <c r="M56" s="1"/>
      <c r="N56" s="1"/>
      <c r="O56" s="1"/>
      <c r="P56" s="1"/>
      <c r="Q56" s="1"/>
      <c r="R56" s="1"/>
      <c r="S56" s="1"/>
      <c r="T56"/>
      <c r="U56"/>
      <c r="V56"/>
      <c r="W56"/>
      <c r="X56"/>
      <c r="Y56"/>
      <c r="Z56"/>
      <c r="AA56"/>
      <c r="AB56"/>
      <c r="AC56"/>
      <c r="AD56"/>
      <c r="AE56"/>
      <c r="AF56"/>
      <c r="AG56"/>
      <c r="AH56"/>
      <c r="AI56"/>
      <c r="AJ56"/>
      <c r="AK56"/>
      <c r="AL56"/>
      <c r="AM56"/>
      <c r="AN56"/>
      <c r="AO56"/>
      <c r="AP56"/>
      <c r="AQ56"/>
      <c r="AR56" s="121"/>
    </row>
    <row r="57" spans="1:44" ht="37.5" customHeight="1">
      <c r="A57" s="531"/>
      <c r="B57" s="122"/>
      <c r="C57" s="1992" t="s">
        <v>667</v>
      </c>
      <c r="D57" s="1992"/>
      <c r="E57" s="1992"/>
      <c r="F57" s="1992"/>
      <c r="G57" s="1992"/>
      <c r="H57" s="1992"/>
      <c r="I57" s="1992"/>
      <c r="J57" s="1992"/>
      <c r="K57" s="1"/>
      <c r="L57" s="1"/>
      <c r="M57" s="123"/>
      <c r="N57" s="123"/>
      <c r="O57" s="123"/>
      <c r="P57" s="123"/>
      <c r="Q57" s="123"/>
      <c r="R57" s="123"/>
      <c r="S57" s="123"/>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5"/>
    </row>
    <row r="58" spans="1:44" ht="304.5" customHeight="1">
      <c r="A58" s="475"/>
      <c r="B58" s="15"/>
      <c r="C58" s="1991" t="s">
        <v>668</v>
      </c>
      <c r="D58" s="1991"/>
      <c r="E58" s="1991"/>
      <c r="F58" s="1991"/>
      <c r="G58" s="1991"/>
      <c r="H58" s="1991"/>
      <c r="I58" s="1991"/>
      <c r="J58" s="1991"/>
      <c r="K58" s="214"/>
      <c r="L58" s="1"/>
      <c r="M58" s="1"/>
      <c r="N58" s="1"/>
      <c r="O58" s="1"/>
      <c r="P58" s="1"/>
      <c r="Q58" s="1"/>
      <c r="R58" s="1"/>
      <c r="S58" s="1"/>
      <c r="T58"/>
      <c r="U58"/>
      <c r="V58"/>
      <c r="W58"/>
      <c r="X58"/>
      <c r="Y58"/>
      <c r="Z58"/>
      <c r="AA58"/>
      <c r="AB58"/>
      <c r="AC58"/>
      <c r="AD58"/>
      <c r="AE58"/>
      <c r="AF58"/>
      <c r="AG58"/>
      <c r="AH58"/>
      <c r="AI58"/>
      <c r="AJ58"/>
      <c r="AK58"/>
      <c r="AL58"/>
      <c r="AM58"/>
      <c r="AN58"/>
      <c r="AO58"/>
      <c r="AP58"/>
      <c r="AQ58"/>
      <c r="AR58" s="121"/>
    </row>
    <row r="59" spans="1:44" ht="266.25" customHeight="1">
      <c r="A59" s="475"/>
      <c r="B59" s="15"/>
      <c r="C59" s="1991" t="s">
        <v>669</v>
      </c>
      <c r="D59" s="1991"/>
      <c r="E59" s="1991"/>
      <c r="F59" s="1991"/>
      <c r="G59" s="1991"/>
      <c r="H59" s="1991"/>
      <c r="I59" s="1991"/>
      <c r="J59" s="1991"/>
      <c r="K59" s="214"/>
      <c r="L59" s="1"/>
      <c r="M59" s="1"/>
      <c r="N59" s="1"/>
      <c r="O59" s="1"/>
      <c r="P59" s="1"/>
      <c r="Q59" s="1"/>
      <c r="R59" s="1"/>
      <c r="S59" s="1"/>
      <c r="T59"/>
      <c r="U59"/>
      <c r="V59"/>
      <c r="W59"/>
      <c r="X59"/>
      <c r="Y59"/>
      <c r="Z59"/>
      <c r="AA59"/>
      <c r="AB59"/>
      <c r="AC59"/>
      <c r="AD59"/>
      <c r="AE59"/>
      <c r="AF59"/>
      <c r="AG59"/>
      <c r="AH59"/>
      <c r="AI59"/>
      <c r="AJ59"/>
      <c r="AK59"/>
      <c r="AL59"/>
      <c r="AM59"/>
      <c r="AN59"/>
      <c r="AO59"/>
      <c r="AP59"/>
      <c r="AQ59"/>
      <c r="AR59" s="121"/>
    </row>
    <row r="60" spans="1:44" ht="295.5" customHeight="1">
      <c r="A60" s="475"/>
      <c r="B60" s="15"/>
      <c r="C60" s="1991" t="s">
        <v>670</v>
      </c>
      <c r="D60" s="1991"/>
      <c r="E60" s="1991"/>
      <c r="F60" s="1991"/>
      <c r="G60" s="1991"/>
      <c r="H60" s="1991"/>
      <c r="I60" s="1991"/>
      <c r="J60" s="1991"/>
      <c r="K60" s="214"/>
      <c r="L60" s="1"/>
      <c r="M60" s="1"/>
      <c r="N60" s="1"/>
      <c r="O60" s="1"/>
      <c r="P60" s="1"/>
      <c r="Q60" s="1"/>
      <c r="R60" s="1"/>
      <c r="S60" s="1"/>
      <c r="T60"/>
      <c r="U60"/>
      <c r="V60"/>
      <c r="W60"/>
      <c r="X60"/>
      <c r="Y60"/>
      <c r="Z60"/>
      <c r="AA60"/>
      <c r="AB60"/>
      <c r="AC60"/>
      <c r="AD60"/>
      <c r="AE60"/>
      <c r="AF60"/>
      <c r="AG60"/>
      <c r="AH60"/>
      <c r="AI60"/>
      <c r="AJ60"/>
      <c r="AK60"/>
      <c r="AL60"/>
      <c r="AM60"/>
      <c r="AN60"/>
      <c r="AO60"/>
      <c r="AP60"/>
      <c r="AQ60"/>
      <c r="AR60" s="121"/>
    </row>
    <row r="61" spans="1:44" ht="222" customHeight="1">
      <c r="A61" s="475"/>
      <c r="B61" s="15"/>
      <c r="C61" s="1991" t="s">
        <v>671</v>
      </c>
      <c r="D61" s="1991"/>
      <c r="E61" s="1991"/>
      <c r="F61" s="1991"/>
      <c r="G61" s="1991"/>
      <c r="H61" s="1991"/>
      <c r="I61" s="1991"/>
      <c r="J61" s="1991"/>
      <c r="K61" s="214"/>
      <c r="L61" s="1"/>
      <c r="M61" s="1"/>
      <c r="N61" s="1"/>
      <c r="O61" s="1"/>
      <c r="P61" s="1"/>
      <c r="Q61" s="1"/>
      <c r="R61" s="1"/>
      <c r="S61" s="1"/>
      <c r="T61"/>
      <c r="U61"/>
      <c r="V61"/>
      <c r="W61"/>
      <c r="X61"/>
      <c r="Y61"/>
      <c r="Z61"/>
      <c r="AA61"/>
      <c r="AB61"/>
      <c r="AC61"/>
      <c r="AD61"/>
      <c r="AE61"/>
      <c r="AF61"/>
      <c r="AG61"/>
      <c r="AH61"/>
      <c r="AI61"/>
      <c r="AJ61"/>
      <c r="AK61"/>
      <c r="AL61"/>
      <c r="AM61"/>
      <c r="AN61"/>
      <c r="AO61"/>
      <c r="AP61"/>
      <c r="AQ61"/>
      <c r="AR61" s="121"/>
    </row>
    <row r="62" spans="1:44" ht="126" customHeight="1">
      <c r="A62" s="475"/>
      <c r="B62" s="15"/>
      <c r="C62" s="2016" t="s">
        <v>672</v>
      </c>
      <c r="D62" s="2016"/>
      <c r="E62" s="2016"/>
      <c r="F62" s="2016"/>
      <c r="G62" s="2016"/>
      <c r="H62" s="2016"/>
      <c r="I62" s="2016"/>
      <c r="J62" s="2016"/>
      <c r="K62" s="214"/>
      <c r="L62" s="1"/>
      <c r="M62" s="1"/>
      <c r="N62" s="1"/>
      <c r="O62" s="1"/>
      <c r="P62" s="1"/>
      <c r="Q62" s="1"/>
      <c r="R62" s="1"/>
      <c r="S62" s="1"/>
      <c r="T62"/>
      <c r="U62"/>
      <c r="V62"/>
      <c r="W62"/>
      <c r="X62"/>
      <c r="Y62"/>
      <c r="Z62"/>
      <c r="AA62"/>
      <c r="AB62"/>
      <c r="AC62"/>
      <c r="AD62"/>
      <c r="AE62"/>
      <c r="AF62"/>
      <c r="AG62"/>
      <c r="AH62"/>
      <c r="AI62"/>
      <c r="AJ62"/>
      <c r="AK62"/>
      <c r="AL62"/>
      <c r="AM62"/>
      <c r="AN62"/>
      <c r="AO62"/>
      <c r="AP62"/>
      <c r="AQ62"/>
      <c r="AR62" s="121"/>
    </row>
    <row r="63" spans="1:44" ht="29.25" customHeight="1">
      <c r="A63" s="475"/>
      <c r="B63" s="15"/>
      <c r="C63" s="161"/>
      <c r="D63" s="161"/>
      <c r="E63" s="161"/>
      <c r="F63" s="161"/>
      <c r="G63" s="161"/>
      <c r="H63" s="161"/>
      <c r="I63" s="161"/>
      <c r="J63" s="161"/>
      <c r="K63" s="1"/>
      <c r="L63" s="1"/>
      <c r="M63" s="1"/>
      <c r="N63" s="1"/>
      <c r="O63" s="1"/>
      <c r="P63" s="1"/>
      <c r="Q63" s="1"/>
      <c r="R63" s="1"/>
      <c r="S63" s="1"/>
      <c r="T63"/>
      <c r="U63"/>
      <c r="V63"/>
      <c r="W63"/>
      <c r="X63"/>
      <c r="Y63"/>
      <c r="Z63"/>
      <c r="AA63"/>
      <c r="AB63"/>
      <c r="AC63"/>
      <c r="AD63"/>
      <c r="AE63"/>
      <c r="AF63"/>
      <c r="AG63"/>
      <c r="AH63"/>
      <c r="AI63"/>
      <c r="AJ63"/>
      <c r="AK63"/>
      <c r="AL63"/>
      <c r="AM63"/>
      <c r="AN63"/>
      <c r="AO63"/>
      <c r="AP63"/>
      <c r="AQ63"/>
      <c r="AR63" s="121"/>
    </row>
    <row r="64" spans="1:44" ht="31.5" customHeight="1">
      <c r="A64" s="475"/>
      <c r="B64" s="15"/>
      <c r="C64" s="1634" t="s">
        <v>673</v>
      </c>
      <c r="D64" s="1634"/>
      <c r="E64" s="1634"/>
      <c r="F64" s="1634"/>
      <c r="G64" s="1634"/>
      <c r="H64" s="1634"/>
      <c r="I64" s="1634"/>
      <c r="J64" s="1634"/>
      <c r="K64" s="1634"/>
      <c r="L64" s="1"/>
      <c r="M64" s="1"/>
      <c r="N64" s="1"/>
      <c r="O64" s="1"/>
      <c r="P64" s="1"/>
      <c r="Q64" s="1"/>
      <c r="R64" s="1"/>
      <c r="S64" s="1"/>
      <c r="T64"/>
      <c r="U64"/>
      <c r="V64"/>
      <c r="W64"/>
      <c r="X64"/>
      <c r="Y64"/>
      <c r="Z64"/>
      <c r="AA64"/>
      <c r="AB64"/>
      <c r="AC64"/>
      <c r="AD64"/>
      <c r="AE64"/>
      <c r="AF64"/>
      <c r="AG64"/>
      <c r="AH64"/>
      <c r="AI64"/>
      <c r="AJ64"/>
      <c r="AK64"/>
      <c r="AL64"/>
      <c r="AM64"/>
      <c r="AN64"/>
      <c r="AO64"/>
      <c r="AP64"/>
      <c r="AQ64"/>
      <c r="AR64" s="121"/>
    </row>
    <row r="65" spans="1:44" ht="31.5" customHeight="1">
      <c r="A65" s="475"/>
      <c r="B65" s="15"/>
      <c r="C65" s="570" t="s">
        <v>674</v>
      </c>
      <c r="D65" s="575" t="s">
        <v>660</v>
      </c>
      <c r="E65" s="575" t="s">
        <v>675</v>
      </c>
      <c r="F65" s="575" t="s">
        <v>676</v>
      </c>
      <c r="G65" s="575" t="s">
        <v>677</v>
      </c>
      <c r="H65" s="575" t="s">
        <v>678</v>
      </c>
      <c r="I65" s="575" t="s">
        <v>662</v>
      </c>
      <c r="J65" s="575" t="s">
        <v>679</v>
      </c>
      <c r="K65" s="575" t="s">
        <v>313</v>
      </c>
      <c r="L65" s="1"/>
      <c r="M65" s="1"/>
      <c r="N65" s="1"/>
      <c r="O65" s="1"/>
      <c r="P65" s="1"/>
      <c r="Q65" s="1"/>
      <c r="R65" s="1"/>
      <c r="S65" s="1"/>
      <c r="T65"/>
      <c r="U65"/>
      <c r="V65"/>
      <c r="W65"/>
      <c r="X65"/>
      <c r="Y65"/>
      <c r="Z65"/>
      <c r="AA65"/>
      <c r="AB65"/>
      <c r="AC65"/>
      <c r="AD65"/>
      <c r="AE65"/>
      <c r="AF65"/>
      <c r="AG65"/>
      <c r="AH65"/>
      <c r="AI65"/>
      <c r="AJ65"/>
      <c r="AK65"/>
      <c r="AL65"/>
      <c r="AM65"/>
      <c r="AN65"/>
      <c r="AO65"/>
      <c r="AP65"/>
      <c r="AQ65"/>
      <c r="AR65" s="121"/>
    </row>
    <row r="66" spans="1:44" ht="25.5" customHeight="1">
      <c r="A66" s="475"/>
      <c r="B66" s="15"/>
      <c r="C66" s="645" t="s">
        <v>680</v>
      </c>
      <c r="D66" s="577" t="s">
        <v>199</v>
      </c>
      <c r="E66" s="577" t="s">
        <v>199</v>
      </c>
      <c r="F66" s="577" t="s">
        <v>199</v>
      </c>
      <c r="G66" s="577" t="s">
        <v>199</v>
      </c>
      <c r="H66" s="577" t="s">
        <v>199</v>
      </c>
      <c r="I66" s="578" t="s">
        <v>199</v>
      </c>
      <c r="J66" s="577" t="s">
        <v>199</v>
      </c>
      <c r="K66" s="576" t="s">
        <v>199</v>
      </c>
      <c r="L66" s="1"/>
      <c r="M66" s="1"/>
      <c r="N66" s="1"/>
      <c r="O66" s="1"/>
      <c r="P66" s="1"/>
      <c r="Q66" s="1"/>
      <c r="R66" s="1"/>
      <c r="S66" s="1"/>
      <c r="T66"/>
      <c r="U66"/>
      <c r="V66"/>
      <c r="W66"/>
      <c r="X66"/>
      <c r="Y66"/>
      <c r="Z66"/>
      <c r="AA66"/>
      <c r="AB66"/>
      <c r="AC66"/>
      <c r="AD66"/>
      <c r="AE66"/>
      <c r="AF66"/>
      <c r="AG66"/>
      <c r="AH66"/>
      <c r="AI66"/>
      <c r="AJ66"/>
      <c r="AK66"/>
      <c r="AL66"/>
      <c r="AM66"/>
      <c r="AN66"/>
      <c r="AO66"/>
      <c r="AP66"/>
      <c r="AQ66"/>
      <c r="AR66" s="121"/>
    </row>
    <row r="67" spans="1:44" ht="25.5" customHeight="1">
      <c r="A67" s="475"/>
      <c r="B67" s="15"/>
      <c r="C67" s="183" t="s">
        <v>681</v>
      </c>
      <c r="D67" s="579" t="s">
        <v>199</v>
      </c>
      <c r="E67" s="579" t="s">
        <v>199</v>
      </c>
      <c r="F67" s="579" t="s">
        <v>50</v>
      </c>
      <c r="G67" s="579" t="s">
        <v>199</v>
      </c>
      <c r="H67" s="579" t="s">
        <v>199</v>
      </c>
      <c r="I67" s="580" t="s">
        <v>50</v>
      </c>
      <c r="J67" s="579" t="s">
        <v>50</v>
      </c>
      <c r="K67" s="549"/>
      <c r="L67" s="1"/>
      <c r="M67" s="1"/>
      <c r="N67" s="1"/>
      <c r="O67" s="1"/>
      <c r="P67" s="1"/>
      <c r="Q67" s="1"/>
      <c r="R67" s="1"/>
      <c r="S67" s="1"/>
      <c r="T67"/>
      <c r="U67"/>
      <c r="V67"/>
      <c r="W67"/>
      <c r="X67"/>
      <c r="Y67"/>
      <c r="Z67"/>
      <c r="AA67"/>
      <c r="AB67"/>
      <c r="AC67"/>
      <c r="AD67"/>
      <c r="AE67"/>
      <c r="AF67"/>
      <c r="AG67"/>
      <c r="AH67"/>
      <c r="AI67"/>
      <c r="AJ67"/>
      <c r="AK67"/>
      <c r="AL67"/>
      <c r="AM67"/>
      <c r="AN67"/>
      <c r="AO67"/>
      <c r="AP67"/>
      <c r="AQ67"/>
      <c r="AR67" s="121"/>
    </row>
    <row r="68" spans="1:44" ht="25.5" customHeight="1">
      <c r="A68" s="475"/>
      <c r="B68" s="15"/>
      <c r="C68" s="645" t="s">
        <v>682</v>
      </c>
      <c r="D68" s="577" t="s">
        <v>199</v>
      </c>
      <c r="E68" s="577" t="s">
        <v>199</v>
      </c>
      <c r="F68" s="577" t="s">
        <v>199</v>
      </c>
      <c r="G68" s="577" t="s">
        <v>199</v>
      </c>
      <c r="H68" s="577" t="s">
        <v>199</v>
      </c>
      <c r="I68" s="578" t="s">
        <v>199</v>
      </c>
      <c r="J68" s="577" t="s">
        <v>199</v>
      </c>
      <c r="K68" s="576"/>
      <c r="L68" s="1"/>
      <c r="M68" s="1"/>
      <c r="N68" s="1"/>
      <c r="O68" s="1"/>
      <c r="P68" s="1"/>
      <c r="Q68" s="1"/>
      <c r="R68" s="1"/>
      <c r="S68" s="1"/>
      <c r="T68"/>
      <c r="U68"/>
      <c r="V68"/>
      <c r="W68"/>
      <c r="X68"/>
      <c r="Y68"/>
      <c r="Z68"/>
      <c r="AA68"/>
      <c r="AB68"/>
      <c r="AC68"/>
      <c r="AD68"/>
      <c r="AE68"/>
      <c r="AF68"/>
      <c r="AG68"/>
      <c r="AH68"/>
      <c r="AI68"/>
      <c r="AJ68"/>
      <c r="AK68"/>
      <c r="AL68"/>
      <c r="AM68"/>
      <c r="AN68"/>
      <c r="AO68"/>
      <c r="AP68"/>
      <c r="AQ68"/>
      <c r="AR68" s="121"/>
    </row>
    <row r="69" spans="1:44" ht="31.5" customHeight="1">
      <c r="A69" s="475"/>
      <c r="B69" s="15"/>
      <c r="C69" s="183" t="s">
        <v>683</v>
      </c>
      <c r="D69" s="579" t="s">
        <v>199</v>
      </c>
      <c r="E69" s="579" t="s">
        <v>199</v>
      </c>
      <c r="F69" s="579" t="s">
        <v>199</v>
      </c>
      <c r="G69" s="579" t="s">
        <v>199</v>
      </c>
      <c r="H69" s="579" t="s">
        <v>199</v>
      </c>
      <c r="I69" s="580" t="s">
        <v>199</v>
      </c>
      <c r="J69" s="579" t="s">
        <v>199</v>
      </c>
      <c r="K69" s="549" t="s">
        <v>199</v>
      </c>
      <c r="L69" s="1"/>
      <c r="M69" s="1"/>
      <c r="N69" s="1"/>
      <c r="O69" s="1"/>
      <c r="P69" s="1"/>
      <c r="Q69" s="1"/>
      <c r="R69" s="1"/>
      <c r="S69" s="1"/>
      <c r="T69"/>
      <c r="U69"/>
      <c r="V69"/>
      <c r="W69"/>
      <c r="X69"/>
      <c r="Y69"/>
      <c r="Z69"/>
      <c r="AA69"/>
      <c r="AB69"/>
      <c r="AC69"/>
      <c r="AD69"/>
      <c r="AE69"/>
      <c r="AF69"/>
      <c r="AG69"/>
      <c r="AH69"/>
      <c r="AI69"/>
      <c r="AJ69"/>
      <c r="AK69"/>
      <c r="AL69"/>
      <c r="AM69"/>
      <c r="AN69"/>
      <c r="AO69"/>
      <c r="AP69"/>
      <c r="AQ69"/>
      <c r="AR69" s="121"/>
    </row>
    <row r="70" spans="1:44" ht="25.5" customHeight="1">
      <c r="A70" s="475"/>
      <c r="B70" s="15"/>
      <c r="C70" s="645" t="s">
        <v>684</v>
      </c>
      <c r="D70" s="577" t="s">
        <v>199</v>
      </c>
      <c r="E70" s="577" t="s">
        <v>199</v>
      </c>
      <c r="F70" s="577" t="s">
        <v>50</v>
      </c>
      <c r="G70" s="577" t="s">
        <v>199</v>
      </c>
      <c r="H70" s="577" t="s">
        <v>199</v>
      </c>
      <c r="I70" s="578" t="s">
        <v>199</v>
      </c>
      <c r="J70" s="577" t="s">
        <v>199</v>
      </c>
      <c r="K70" s="576" t="s">
        <v>199</v>
      </c>
      <c r="L70" s="1"/>
      <c r="M70" s="1"/>
      <c r="N70" s="1"/>
      <c r="O70" s="1"/>
      <c r="P70" s="1"/>
      <c r="Q70" s="1"/>
      <c r="R70" s="1"/>
      <c r="S70" s="1"/>
      <c r="T70"/>
      <c r="U70"/>
      <c r="V70"/>
      <c r="W70"/>
      <c r="X70"/>
      <c r="Y70"/>
      <c r="Z70"/>
      <c r="AA70"/>
      <c r="AB70"/>
      <c r="AC70"/>
      <c r="AD70"/>
      <c r="AE70"/>
      <c r="AF70"/>
      <c r="AG70"/>
      <c r="AH70"/>
      <c r="AI70"/>
      <c r="AJ70"/>
      <c r="AK70"/>
      <c r="AL70"/>
      <c r="AM70"/>
      <c r="AN70"/>
      <c r="AO70"/>
      <c r="AP70"/>
      <c r="AQ70"/>
      <c r="AR70" s="121"/>
    </row>
    <row r="71" spans="1:44" ht="25.5" customHeight="1">
      <c r="A71" s="475"/>
      <c r="B71" s="15"/>
      <c r="C71" s="183" t="s">
        <v>685</v>
      </c>
      <c r="D71" s="579" t="s">
        <v>199</v>
      </c>
      <c r="E71" s="579" t="s">
        <v>50</v>
      </c>
      <c r="F71" s="579" t="s">
        <v>199</v>
      </c>
      <c r="G71" s="579" t="s">
        <v>199</v>
      </c>
      <c r="H71" s="579" t="s">
        <v>199</v>
      </c>
      <c r="I71" s="580" t="s">
        <v>199</v>
      </c>
      <c r="J71" s="579" t="s">
        <v>199</v>
      </c>
      <c r="K71" s="549" t="s">
        <v>199</v>
      </c>
      <c r="L71" s="1"/>
      <c r="M71" s="1"/>
      <c r="N71" s="1"/>
      <c r="O71" s="1"/>
      <c r="P71" s="1"/>
      <c r="Q71" s="1"/>
      <c r="R71" s="1"/>
      <c r="S71" s="1"/>
      <c r="T71"/>
      <c r="U71"/>
      <c r="V71"/>
      <c r="W71"/>
      <c r="X71"/>
      <c r="Y71"/>
      <c r="Z71"/>
      <c r="AA71"/>
      <c r="AB71"/>
      <c r="AC71"/>
      <c r="AD71"/>
      <c r="AE71"/>
      <c r="AF71"/>
      <c r="AG71"/>
      <c r="AH71"/>
      <c r="AI71"/>
      <c r="AJ71"/>
      <c r="AK71"/>
      <c r="AL71"/>
      <c r="AM71"/>
      <c r="AN71"/>
      <c r="AO71"/>
      <c r="AP71"/>
      <c r="AQ71"/>
      <c r="AR71" s="121"/>
    </row>
    <row r="72" spans="1:44" ht="31.5" customHeight="1">
      <c r="A72" s="475"/>
      <c r="B72" s="15"/>
      <c r="C72" s="645" t="s">
        <v>686</v>
      </c>
      <c r="D72" s="577" t="s">
        <v>199</v>
      </c>
      <c r="E72" s="577" t="s">
        <v>199</v>
      </c>
      <c r="F72" s="577" t="s">
        <v>199</v>
      </c>
      <c r="G72" s="577" t="s">
        <v>199</v>
      </c>
      <c r="H72" s="577" t="s">
        <v>199</v>
      </c>
      <c r="I72" s="578" t="s">
        <v>199</v>
      </c>
      <c r="J72" s="577" t="s">
        <v>50</v>
      </c>
      <c r="K72" s="576"/>
      <c r="L72" s="1"/>
      <c r="M72" s="1"/>
      <c r="N72" s="1"/>
      <c r="O72" s="1"/>
      <c r="P72" s="1"/>
      <c r="Q72" s="1"/>
      <c r="R72" s="1"/>
      <c r="S72" s="1"/>
      <c r="T72"/>
      <c r="U72"/>
      <c r="V72"/>
      <c r="W72"/>
      <c r="X72"/>
      <c r="Y72"/>
      <c r="Z72"/>
      <c r="AA72"/>
      <c r="AB72"/>
      <c r="AC72"/>
      <c r="AD72"/>
      <c r="AE72"/>
      <c r="AF72"/>
      <c r="AG72"/>
      <c r="AH72"/>
      <c r="AI72"/>
      <c r="AJ72"/>
      <c r="AK72"/>
      <c r="AL72"/>
      <c r="AM72"/>
      <c r="AN72"/>
      <c r="AO72"/>
      <c r="AP72"/>
      <c r="AQ72"/>
      <c r="AR72" s="121"/>
    </row>
    <row r="73" spans="1:44" ht="25.5" customHeight="1">
      <c r="A73" s="475"/>
      <c r="B73" s="15"/>
      <c r="C73" s="183" t="s">
        <v>687</v>
      </c>
      <c r="D73" s="579" t="s">
        <v>199</v>
      </c>
      <c r="E73" s="579" t="s">
        <v>50</v>
      </c>
      <c r="F73" s="579" t="s">
        <v>50</v>
      </c>
      <c r="G73" s="579" t="s">
        <v>199</v>
      </c>
      <c r="H73" s="579" t="s">
        <v>50</v>
      </c>
      <c r="I73" s="580" t="s">
        <v>50</v>
      </c>
      <c r="J73" s="579" t="s">
        <v>50</v>
      </c>
      <c r="K73" s="549"/>
      <c r="L73" s="1"/>
      <c r="M73" s="1"/>
      <c r="N73" s="1"/>
      <c r="O73" s="1"/>
      <c r="P73" s="1"/>
      <c r="Q73" s="1"/>
      <c r="R73" s="1"/>
      <c r="S73" s="1"/>
      <c r="T73"/>
      <c r="U73"/>
      <c r="V73"/>
      <c r="W73"/>
      <c r="X73"/>
      <c r="Y73"/>
      <c r="Z73"/>
      <c r="AA73"/>
      <c r="AB73"/>
      <c r="AC73"/>
      <c r="AD73"/>
      <c r="AE73"/>
      <c r="AF73"/>
      <c r="AG73"/>
      <c r="AH73"/>
      <c r="AI73"/>
      <c r="AJ73"/>
      <c r="AK73"/>
      <c r="AL73"/>
      <c r="AM73"/>
      <c r="AN73"/>
      <c r="AO73"/>
      <c r="AP73"/>
      <c r="AQ73"/>
      <c r="AR73" s="121"/>
    </row>
    <row r="74" spans="1:44" ht="25.5" customHeight="1">
      <c r="A74" s="475"/>
      <c r="B74" s="15"/>
      <c r="C74" s="645" t="s">
        <v>688</v>
      </c>
      <c r="D74" s="577" t="s">
        <v>50</v>
      </c>
      <c r="E74" s="577" t="s">
        <v>50</v>
      </c>
      <c r="F74" s="577" t="s">
        <v>50</v>
      </c>
      <c r="G74" s="577" t="s">
        <v>50</v>
      </c>
      <c r="H74" s="577" t="s">
        <v>50</v>
      </c>
      <c r="I74" s="578" t="s">
        <v>199</v>
      </c>
      <c r="J74" s="577" t="s">
        <v>199</v>
      </c>
      <c r="K74" s="576"/>
      <c r="L74" s="1"/>
      <c r="M74" s="1"/>
      <c r="N74" s="1"/>
      <c r="O74" s="1"/>
      <c r="P74" s="1"/>
      <c r="Q74" s="1"/>
      <c r="R74" s="1"/>
      <c r="S74" s="1"/>
      <c r="T74"/>
      <c r="U74"/>
      <c r="V74"/>
      <c r="W74"/>
      <c r="X74"/>
      <c r="Y74"/>
      <c r="Z74"/>
      <c r="AA74"/>
      <c r="AB74"/>
      <c r="AC74"/>
      <c r="AD74"/>
      <c r="AE74"/>
      <c r="AF74"/>
      <c r="AG74"/>
      <c r="AH74"/>
      <c r="AI74"/>
      <c r="AJ74"/>
      <c r="AK74"/>
      <c r="AL74"/>
      <c r="AM74"/>
      <c r="AN74"/>
      <c r="AO74"/>
      <c r="AP74"/>
      <c r="AQ74"/>
      <c r="AR74" s="121"/>
    </row>
    <row r="75" spans="1:44" ht="25.5" customHeight="1">
      <c r="A75" s="475"/>
      <c r="B75" s="15"/>
      <c r="C75" s="183" t="s">
        <v>689</v>
      </c>
      <c r="D75" s="579" t="s">
        <v>50</v>
      </c>
      <c r="E75" s="579" t="s">
        <v>50</v>
      </c>
      <c r="F75" s="579" t="s">
        <v>50</v>
      </c>
      <c r="G75" s="579" t="s">
        <v>50</v>
      </c>
      <c r="H75" s="579" t="s">
        <v>50</v>
      </c>
      <c r="I75" s="580" t="s">
        <v>199</v>
      </c>
      <c r="J75" s="579" t="s">
        <v>199</v>
      </c>
      <c r="K75" s="549"/>
      <c r="L75" s="1"/>
      <c r="M75" s="1"/>
      <c r="N75" s="1"/>
      <c r="O75" s="1"/>
      <c r="P75" s="1"/>
      <c r="Q75" s="1"/>
      <c r="R75" s="1"/>
      <c r="S75" s="1"/>
      <c r="T75"/>
      <c r="U75"/>
      <c r="V75"/>
      <c r="W75"/>
      <c r="X75"/>
      <c r="Y75"/>
      <c r="Z75"/>
      <c r="AA75"/>
      <c r="AB75"/>
      <c r="AC75"/>
      <c r="AD75"/>
      <c r="AE75"/>
      <c r="AF75"/>
      <c r="AG75"/>
      <c r="AH75"/>
      <c r="AI75"/>
      <c r="AJ75"/>
      <c r="AK75"/>
      <c r="AL75"/>
      <c r="AM75"/>
      <c r="AN75"/>
      <c r="AO75"/>
      <c r="AP75"/>
      <c r="AQ75"/>
      <c r="AR75" s="121"/>
    </row>
    <row r="76" spans="1:44" ht="31.5" customHeight="1">
      <c r="A76" s="475"/>
      <c r="B76" s="15"/>
      <c r="C76" s="645" t="s">
        <v>690</v>
      </c>
      <c r="D76" s="577" t="s">
        <v>50</v>
      </c>
      <c r="E76" s="577" t="s">
        <v>50</v>
      </c>
      <c r="F76" s="577" t="s">
        <v>50</v>
      </c>
      <c r="G76" s="577" t="s">
        <v>50</v>
      </c>
      <c r="H76" s="577" t="s">
        <v>50</v>
      </c>
      <c r="I76" s="578" t="s">
        <v>199</v>
      </c>
      <c r="J76" s="577" t="s">
        <v>50</v>
      </c>
      <c r="K76" s="576"/>
      <c r="L76" s="1"/>
      <c r="M76" s="1"/>
      <c r="N76" s="1"/>
      <c r="O76" s="1"/>
      <c r="P76" s="1"/>
      <c r="Q76" s="1"/>
      <c r="R76" s="1"/>
      <c r="S76" s="1"/>
      <c r="T76"/>
      <c r="U76"/>
      <c r="V76"/>
      <c r="W76"/>
      <c r="X76"/>
      <c r="Y76"/>
      <c r="Z76"/>
      <c r="AA76"/>
      <c r="AB76"/>
      <c r="AC76"/>
      <c r="AD76"/>
      <c r="AE76"/>
      <c r="AF76"/>
      <c r="AG76"/>
      <c r="AH76"/>
      <c r="AI76"/>
      <c r="AJ76"/>
      <c r="AK76"/>
      <c r="AL76"/>
      <c r="AM76"/>
      <c r="AN76"/>
      <c r="AO76"/>
      <c r="AP76"/>
      <c r="AQ76"/>
      <c r="AR76" s="121"/>
    </row>
    <row r="77" spans="1:44" ht="31.5" customHeight="1">
      <c r="A77" s="475"/>
      <c r="B77" s="15"/>
      <c r="C77" s="183" t="s">
        <v>691</v>
      </c>
      <c r="D77" s="579" t="s">
        <v>50</v>
      </c>
      <c r="E77" s="579" t="s">
        <v>50</v>
      </c>
      <c r="F77" s="579" t="s">
        <v>50</v>
      </c>
      <c r="G77" s="579" t="s">
        <v>50</v>
      </c>
      <c r="H77" s="579" t="s">
        <v>50</v>
      </c>
      <c r="I77" s="580" t="s">
        <v>50</v>
      </c>
      <c r="J77" s="579" t="s">
        <v>50</v>
      </c>
      <c r="K77" s="549" t="s">
        <v>199</v>
      </c>
      <c r="L77" s="1"/>
      <c r="M77" s="1"/>
      <c r="N77" s="1"/>
      <c r="O77" s="1"/>
      <c r="P77" s="1"/>
      <c r="Q77" s="1"/>
      <c r="R77" s="1"/>
      <c r="S77" s="1"/>
      <c r="T77"/>
      <c r="U77"/>
      <c r="V77"/>
      <c r="W77"/>
      <c r="X77"/>
      <c r="Y77"/>
      <c r="Z77"/>
      <c r="AA77"/>
      <c r="AB77"/>
      <c r="AC77"/>
      <c r="AD77"/>
      <c r="AE77"/>
      <c r="AF77"/>
      <c r="AG77"/>
      <c r="AH77"/>
      <c r="AI77"/>
      <c r="AJ77"/>
      <c r="AK77"/>
      <c r="AL77"/>
      <c r="AM77"/>
      <c r="AN77"/>
      <c r="AO77"/>
      <c r="AP77"/>
      <c r="AQ77"/>
      <c r="AR77" s="121"/>
    </row>
    <row r="78" spans="1:44" ht="19.5" customHeight="1">
      <c r="A78" s="475"/>
      <c r="B78" s="15"/>
      <c r="C78" s="161"/>
      <c r="D78" s="161"/>
      <c r="E78" s="161"/>
      <c r="F78" s="161"/>
      <c r="G78" s="161"/>
      <c r="H78" s="161"/>
      <c r="I78" s="161"/>
      <c r="J78" s="161"/>
      <c r="K78" s="1"/>
      <c r="L78" s="1"/>
      <c r="M78" s="1"/>
      <c r="N78" s="1"/>
      <c r="O78" s="1"/>
      <c r="P78" s="1"/>
      <c r="Q78" s="1"/>
      <c r="R78" s="1"/>
      <c r="S78" s="1"/>
      <c r="T78"/>
      <c r="U78"/>
      <c r="V78"/>
      <c r="W78"/>
      <c r="X78"/>
      <c r="Y78"/>
      <c r="Z78"/>
      <c r="AA78"/>
      <c r="AB78"/>
      <c r="AC78"/>
      <c r="AD78"/>
      <c r="AE78"/>
      <c r="AF78"/>
      <c r="AG78"/>
      <c r="AH78"/>
      <c r="AI78"/>
      <c r="AJ78"/>
      <c r="AK78"/>
      <c r="AL78"/>
      <c r="AM78"/>
      <c r="AN78"/>
      <c r="AO78"/>
      <c r="AP78"/>
      <c r="AQ78"/>
      <c r="AR78" s="121"/>
    </row>
    <row r="79" spans="1:44" ht="29.25" customHeight="1">
      <c r="A79" s="475"/>
      <c r="B79" s="15"/>
      <c r="C79" s="604" t="s">
        <v>692</v>
      </c>
      <c r="D79" s="679"/>
      <c r="E79" s="679"/>
      <c r="F79" s="679"/>
      <c r="G79" s="679"/>
      <c r="H79" s="679"/>
      <c r="I79" s="679"/>
      <c r="J79" s="679"/>
      <c r="K79" s="1"/>
      <c r="L79" s="1"/>
      <c r="M79" s="1"/>
      <c r="N79" s="1"/>
      <c r="O79" s="1"/>
      <c r="P79" s="1"/>
      <c r="Q79" s="1"/>
      <c r="R79" s="1"/>
      <c r="S79" s="1"/>
      <c r="T79"/>
      <c r="U79"/>
      <c r="V79"/>
      <c r="W79"/>
      <c r="X79"/>
      <c r="Y79"/>
      <c r="Z79"/>
      <c r="AA79"/>
      <c r="AB79"/>
      <c r="AC79"/>
      <c r="AD79"/>
      <c r="AE79"/>
      <c r="AF79"/>
      <c r="AG79"/>
      <c r="AH79"/>
      <c r="AI79"/>
      <c r="AJ79"/>
      <c r="AK79"/>
      <c r="AL79"/>
      <c r="AM79"/>
      <c r="AN79"/>
      <c r="AO79"/>
      <c r="AP79"/>
      <c r="AQ79"/>
      <c r="AR79" s="121"/>
    </row>
    <row r="80" spans="1:44" ht="31.5" customHeight="1">
      <c r="A80" s="475"/>
      <c r="B80" s="15"/>
      <c r="C80" s="2014" t="s">
        <v>693</v>
      </c>
      <c r="D80" s="2014"/>
      <c r="E80" s="2014"/>
      <c r="F80" s="2014"/>
      <c r="G80" s="2014"/>
      <c r="H80" s="33"/>
      <c r="I80" s="33"/>
      <c r="J80" s="33"/>
      <c r="K80" s="1"/>
      <c r="L80" s="1"/>
      <c r="M80" s="1"/>
      <c r="N80" s="1"/>
      <c r="O80" s="1"/>
      <c r="P80" s="1"/>
      <c r="Q80" s="1"/>
      <c r="R80" s="1"/>
      <c r="S80" s="1"/>
      <c r="T80"/>
      <c r="U80"/>
      <c r="V80"/>
      <c r="W80"/>
      <c r="X80"/>
      <c r="Y80"/>
      <c r="Z80"/>
      <c r="AA80"/>
      <c r="AB80"/>
      <c r="AC80"/>
      <c r="AD80"/>
      <c r="AE80"/>
      <c r="AF80"/>
      <c r="AG80"/>
      <c r="AH80"/>
      <c r="AI80"/>
      <c r="AJ80"/>
      <c r="AK80"/>
      <c r="AL80"/>
      <c r="AM80"/>
      <c r="AN80"/>
      <c r="AO80"/>
      <c r="AP80"/>
      <c r="AQ80"/>
      <c r="AR80" s="121"/>
    </row>
    <row r="81" spans="1:44" ht="16">
      <c r="A81" s="475"/>
      <c r="B81" s="15"/>
      <c r="C81" s="530"/>
      <c r="D81" s="2015">
        <v>2023</v>
      </c>
      <c r="E81" s="2015"/>
      <c r="F81" s="2015">
        <v>2024</v>
      </c>
      <c r="G81" s="2015"/>
      <c r="H81" s="33"/>
      <c r="I81" s="33"/>
      <c r="J81" s="1"/>
      <c r="K81" s="1"/>
      <c r="L81" s="1"/>
      <c r="M81" s="1"/>
      <c r="N81" s="1"/>
      <c r="O81" s="1"/>
      <c r="P81" s="1"/>
      <c r="Q81" s="1"/>
      <c r="R81" s="1"/>
      <c r="S81" s="1"/>
      <c r="T81"/>
      <c r="U81"/>
      <c r="V81"/>
      <c r="W81"/>
      <c r="X81"/>
      <c r="Y81"/>
      <c r="Z81"/>
      <c r="AA81"/>
      <c r="AB81"/>
      <c r="AC81"/>
      <c r="AD81"/>
      <c r="AE81"/>
      <c r="AF81"/>
      <c r="AG81"/>
      <c r="AH81"/>
      <c r="AI81"/>
      <c r="AJ81"/>
      <c r="AK81"/>
      <c r="AL81"/>
      <c r="AM81"/>
      <c r="AN81"/>
      <c r="AO81"/>
      <c r="AP81"/>
      <c r="AQ81"/>
      <c r="AR81" s="121"/>
    </row>
    <row r="82" spans="1:44" ht="24.75" customHeight="1">
      <c r="A82" s="475"/>
      <c r="B82" s="15"/>
      <c r="C82" s="530" t="s">
        <v>694</v>
      </c>
      <c r="D82" s="520" t="s">
        <v>695</v>
      </c>
      <c r="E82" s="520" t="s">
        <v>696</v>
      </c>
      <c r="F82" s="520" t="s">
        <v>695</v>
      </c>
      <c r="G82" s="520" t="s">
        <v>696</v>
      </c>
      <c r="H82" s="33"/>
      <c r="I82" s="33"/>
      <c r="J82" s="1"/>
      <c r="K82" s="1"/>
      <c r="L82" s="1"/>
      <c r="M82" s="1"/>
      <c r="N82" s="1"/>
      <c r="O82" s="1"/>
      <c r="P82" s="1"/>
      <c r="Q82" s="1"/>
      <c r="R82" s="1"/>
      <c r="S82" s="1"/>
      <c r="T82"/>
      <c r="U82"/>
      <c r="V82"/>
      <c r="W82"/>
      <c r="X82"/>
      <c r="Y82"/>
      <c r="Z82"/>
      <c r="AA82"/>
      <c r="AB82"/>
      <c r="AC82"/>
      <c r="AD82"/>
      <c r="AE82"/>
      <c r="AF82"/>
      <c r="AG82"/>
      <c r="AH82"/>
      <c r="AI82"/>
      <c r="AJ82"/>
      <c r="AK82"/>
      <c r="AL82"/>
      <c r="AM82"/>
      <c r="AN82"/>
      <c r="AO82"/>
      <c r="AP82"/>
      <c r="AQ82"/>
      <c r="AR82" s="121"/>
    </row>
    <row r="83" spans="1:44" ht="30">
      <c r="A83" s="475"/>
      <c r="B83" s="15"/>
      <c r="C83" s="25" t="s">
        <v>697</v>
      </c>
      <c r="D83" s="811">
        <v>26</v>
      </c>
      <c r="E83" s="812">
        <v>27266</v>
      </c>
      <c r="F83" s="813">
        <v>24</v>
      </c>
      <c r="G83" s="814">
        <v>27136</v>
      </c>
      <c r="H83" s="2013"/>
      <c r="I83" s="33"/>
      <c r="J83" s="1"/>
      <c r="K83" s="1"/>
      <c r="L83" s="1"/>
      <c r="M83" s="1"/>
      <c r="N83" s="1"/>
      <c r="O83" s="1"/>
      <c r="P83" s="1"/>
      <c r="Q83" s="1"/>
      <c r="R83" s="1"/>
      <c r="S83" s="1"/>
      <c r="T83"/>
      <c r="U83"/>
      <c r="V83"/>
      <c r="W83"/>
      <c r="X83"/>
      <c r="Y83"/>
      <c r="Z83"/>
      <c r="AA83"/>
      <c r="AB83"/>
      <c r="AC83"/>
      <c r="AD83"/>
      <c r="AE83"/>
      <c r="AF83"/>
      <c r="AG83"/>
      <c r="AH83"/>
      <c r="AI83"/>
      <c r="AJ83"/>
      <c r="AK83"/>
      <c r="AL83"/>
      <c r="AM83"/>
      <c r="AN83"/>
      <c r="AO83"/>
      <c r="AP83"/>
      <c r="AQ83"/>
      <c r="AR83" s="121"/>
    </row>
    <row r="84" spans="1:44" ht="45">
      <c r="A84" s="475"/>
      <c r="B84" s="15"/>
      <c r="C84" s="1577" t="s">
        <v>698</v>
      </c>
      <c r="D84" s="815">
        <v>24</v>
      </c>
      <c r="E84" s="816">
        <v>27143</v>
      </c>
      <c r="F84" s="813">
        <v>23</v>
      </c>
      <c r="G84" s="814">
        <v>27134</v>
      </c>
      <c r="H84" s="2013"/>
      <c r="I84" s="33"/>
      <c r="J84" s="147"/>
      <c r="K84" s="147"/>
      <c r="L84" s="1"/>
      <c r="M84" s="147"/>
      <c r="N84" s="1"/>
      <c r="O84" s="1"/>
      <c r="P84" s="1"/>
      <c r="Q84" s="1"/>
      <c r="R84" s="1"/>
      <c r="S84" s="1"/>
      <c r="T84"/>
      <c r="U84"/>
      <c r="V84"/>
      <c r="W84"/>
      <c r="X84"/>
      <c r="Y84"/>
      <c r="Z84"/>
      <c r="AA84"/>
      <c r="AB84"/>
      <c r="AC84"/>
      <c r="AD84"/>
      <c r="AE84"/>
      <c r="AF84"/>
      <c r="AG84"/>
      <c r="AH84"/>
      <c r="AI84"/>
      <c r="AJ84"/>
      <c r="AK84"/>
      <c r="AL84"/>
      <c r="AM84"/>
      <c r="AN84"/>
      <c r="AO84"/>
      <c r="AP84"/>
      <c r="AQ84"/>
      <c r="AR84" s="121"/>
    </row>
    <row r="85" spans="1:44" ht="30">
      <c r="A85" s="475"/>
      <c r="B85" s="15"/>
      <c r="C85" s="1578" t="s">
        <v>699</v>
      </c>
      <c r="D85" s="815">
        <v>0</v>
      </c>
      <c r="E85" s="815">
        <v>0</v>
      </c>
      <c r="F85" s="815">
        <v>0</v>
      </c>
      <c r="G85" s="815">
        <v>0</v>
      </c>
      <c r="H85" s="33"/>
      <c r="I85" s="33"/>
      <c r="J85" s="1"/>
      <c r="K85" s="1"/>
      <c r="L85" s="1"/>
      <c r="M85" s="1"/>
      <c r="N85" s="1"/>
      <c r="O85" s="1"/>
      <c r="P85" s="1"/>
      <c r="Q85" s="1"/>
      <c r="R85" s="1"/>
      <c r="S85" s="1"/>
      <c r="T85"/>
      <c r="U85"/>
      <c r="V85"/>
      <c r="W85"/>
      <c r="X85"/>
      <c r="Y85"/>
      <c r="Z85"/>
      <c r="AA85"/>
      <c r="AB85"/>
      <c r="AC85"/>
      <c r="AD85"/>
      <c r="AE85"/>
      <c r="AF85"/>
      <c r="AG85"/>
      <c r="AH85"/>
      <c r="AI85"/>
      <c r="AJ85"/>
      <c r="AK85"/>
      <c r="AL85"/>
      <c r="AM85"/>
      <c r="AN85"/>
      <c r="AO85"/>
      <c r="AP85"/>
      <c r="AQ85"/>
      <c r="AR85" s="121"/>
    </row>
    <row r="86" spans="1:44" ht="45">
      <c r="A86" s="475"/>
      <c r="B86" s="15"/>
      <c r="C86" s="29" t="s">
        <v>700</v>
      </c>
      <c r="D86" s="815">
        <v>0</v>
      </c>
      <c r="E86" s="815">
        <v>0</v>
      </c>
      <c r="F86" s="815">
        <v>0</v>
      </c>
      <c r="G86" s="815">
        <v>0</v>
      </c>
      <c r="H86" s="33"/>
      <c r="I86" s="33"/>
      <c r="J86" s="1"/>
      <c r="K86" s="1"/>
      <c r="L86" s="1"/>
      <c r="M86" s="1"/>
      <c r="N86" s="1"/>
      <c r="O86" s="1"/>
      <c r="P86" s="1"/>
      <c r="Q86" s="1"/>
      <c r="R86" s="1"/>
      <c r="S86" s="1"/>
      <c r="T86"/>
      <c r="U86"/>
      <c r="V86"/>
      <c r="W86"/>
      <c r="X86"/>
      <c r="Y86"/>
      <c r="Z86"/>
      <c r="AA86"/>
      <c r="AB86"/>
      <c r="AC86"/>
      <c r="AD86"/>
      <c r="AE86"/>
      <c r="AF86"/>
      <c r="AG86"/>
      <c r="AH86"/>
      <c r="AI86"/>
      <c r="AJ86"/>
      <c r="AK86"/>
      <c r="AL86"/>
      <c r="AM86"/>
      <c r="AN86"/>
      <c r="AO86"/>
      <c r="AP86"/>
      <c r="AQ86"/>
      <c r="AR86" s="121"/>
    </row>
    <row r="87" spans="1:44" ht="28.5" customHeight="1">
      <c r="A87" s="475"/>
      <c r="B87" s="15"/>
      <c r="C87" s="1921" t="s">
        <v>701</v>
      </c>
      <c r="D87" s="1921"/>
      <c r="E87" s="1921"/>
      <c r="F87" s="1921"/>
      <c r="G87" s="1921"/>
      <c r="H87" s="1921"/>
      <c r="I87" s="1921"/>
      <c r="J87" s="1921"/>
      <c r="K87" s="1"/>
      <c r="L87" s="1"/>
      <c r="M87" s="1"/>
      <c r="N87" s="1"/>
      <c r="O87" s="1"/>
      <c r="P87" s="1"/>
      <c r="Q87" s="1"/>
      <c r="R87" s="1"/>
      <c r="S87" s="1"/>
      <c r="T87"/>
      <c r="U87"/>
      <c r="V87"/>
      <c r="W87"/>
      <c r="X87"/>
      <c r="Y87"/>
      <c r="Z87"/>
      <c r="AA87"/>
      <c r="AB87"/>
      <c r="AC87"/>
      <c r="AD87"/>
      <c r="AE87"/>
      <c r="AF87"/>
      <c r="AG87"/>
      <c r="AH87"/>
      <c r="AI87"/>
      <c r="AJ87"/>
      <c r="AK87"/>
      <c r="AL87"/>
      <c r="AM87"/>
      <c r="AN87"/>
      <c r="AO87"/>
      <c r="AP87"/>
      <c r="AQ87"/>
      <c r="AR87" s="121"/>
    </row>
    <row r="88" spans="1:44" ht="22.5" customHeight="1">
      <c r="A88" s="475"/>
      <c r="B88" s="15"/>
      <c r="C88" s="103"/>
      <c r="D88" s="679"/>
      <c r="E88" s="679"/>
      <c r="F88" s="679"/>
      <c r="G88" s="679"/>
      <c r="H88" s="679"/>
      <c r="I88" s="679"/>
      <c r="J88" s="679"/>
      <c r="K88" s="679"/>
      <c r="L88" s="679"/>
      <c r="M88" s="679"/>
      <c r="N88" s="679"/>
      <c r="O88" s="679"/>
      <c r="P88" s="679"/>
      <c r="Q88" s="679"/>
      <c r="R88" s="679"/>
      <c r="S88" s="679"/>
      <c r="T88" s="679"/>
      <c r="U88" s="679"/>
      <c r="V88" s="679"/>
      <c r="W88" s="679"/>
      <c r="X88" s="679"/>
      <c r="Y88" s="679"/>
      <c r="Z88" s="679"/>
      <c r="AA88" s="679"/>
      <c r="AB88" s="679"/>
      <c r="AC88" s="679"/>
      <c r="AD88" s="679"/>
      <c r="AE88" s="679"/>
      <c r="AF88" s="679"/>
      <c r="AG88" s="679"/>
      <c r="AH88" s="679"/>
      <c r="AI88" s="679"/>
      <c r="AJ88" s="679"/>
      <c r="AK88" s="679"/>
      <c r="AL88" s="679"/>
      <c r="AM88" s="679"/>
      <c r="AN88" s="679"/>
      <c r="AO88" s="679"/>
      <c r="AP88" s="679"/>
      <c r="AQ88" s="679"/>
      <c r="AR88" s="104"/>
    </row>
    <row r="89" spans="1:44" ht="30" customHeight="1">
      <c r="A89" s="475"/>
      <c r="B89" s="15"/>
      <c r="C89" s="555" t="s">
        <v>702</v>
      </c>
      <c r="D89" s="679"/>
      <c r="E89" s="679"/>
      <c r="F89" s="679"/>
      <c r="G89" s="679"/>
      <c r="H89" s="679"/>
      <c r="I89" s="679"/>
      <c r="J89" s="679"/>
      <c r="K89" s="679"/>
      <c r="L89" s="679"/>
      <c r="M89" s="679"/>
      <c r="N89" s="679"/>
      <c r="O89" s="679"/>
      <c r="P89" s="679"/>
      <c r="Q89" s="679"/>
      <c r="R89" s="679"/>
      <c r="S89" s="679"/>
      <c r="T89" s="679"/>
      <c r="U89" s="679"/>
      <c r="V89" s="679"/>
      <c r="W89" s="679"/>
      <c r="X89" s="679"/>
      <c r="Y89" s="679"/>
      <c r="Z89" s="679"/>
      <c r="AA89" s="679"/>
      <c r="AB89" s="679"/>
      <c r="AC89" s="679"/>
      <c r="AD89" s="679"/>
      <c r="AE89" s="679"/>
      <c r="AF89" s="679"/>
      <c r="AG89" s="679"/>
      <c r="AH89" s="679"/>
      <c r="AI89" s="679"/>
      <c r="AJ89" s="679"/>
      <c r="AK89" s="679"/>
      <c r="AL89" s="679"/>
      <c r="AM89" s="679"/>
      <c r="AN89" s="679"/>
      <c r="AO89" s="679"/>
      <c r="AP89" s="679"/>
      <c r="AQ89" s="679"/>
      <c r="AR89" s="104"/>
    </row>
    <row r="90" spans="1:44" ht="86.25" customHeight="1">
      <c r="A90" s="475"/>
      <c r="B90" s="15"/>
      <c r="C90" s="1993" t="s">
        <v>703</v>
      </c>
      <c r="D90" s="1993"/>
      <c r="E90" s="1993"/>
      <c r="F90" s="1993"/>
      <c r="G90" s="1993"/>
      <c r="H90" s="1993"/>
      <c r="I90" s="1993"/>
      <c r="J90" s="1993"/>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79"/>
      <c r="AH90" s="679"/>
      <c r="AI90" s="679"/>
      <c r="AJ90" s="679"/>
      <c r="AK90" s="679"/>
      <c r="AL90" s="679"/>
      <c r="AM90" s="679"/>
      <c r="AN90" s="679"/>
      <c r="AO90" s="679"/>
      <c r="AP90" s="679"/>
      <c r="AQ90" s="679"/>
      <c r="AR90" s="104"/>
    </row>
    <row r="91" spans="1:44" ht="23.25" customHeight="1">
      <c r="A91" s="475"/>
      <c r="B91" s="15"/>
      <c r="C91" s="103"/>
      <c r="D91" s="679"/>
      <c r="E91" s="679"/>
      <c r="F91" s="679"/>
      <c r="G91" s="679"/>
      <c r="H91" s="679"/>
      <c r="I91" s="679"/>
      <c r="J91" s="679"/>
      <c r="K91" s="679"/>
      <c r="L91" s="679"/>
      <c r="M91" s="679"/>
      <c r="N91" s="679"/>
      <c r="O91" s="679"/>
      <c r="P91" s="679"/>
      <c r="Q91" s="679"/>
      <c r="R91" s="679"/>
      <c r="S91" s="679"/>
      <c r="T91" s="679"/>
      <c r="U91" s="679"/>
      <c r="V91" s="679"/>
      <c r="W91" s="679"/>
      <c r="X91" s="679"/>
      <c r="Y91" s="679"/>
      <c r="Z91" s="679"/>
      <c r="AA91" s="679"/>
      <c r="AB91" s="679"/>
      <c r="AC91" s="679"/>
      <c r="AD91" s="679"/>
      <c r="AE91" s="679"/>
      <c r="AF91" s="679"/>
      <c r="AG91" s="679"/>
      <c r="AH91" s="679"/>
      <c r="AI91" s="679"/>
      <c r="AJ91" s="679"/>
      <c r="AK91" s="679"/>
      <c r="AL91" s="679"/>
      <c r="AM91" s="679"/>
      <c r="AN91" s="679"/>
      <c r="AO91" s="679"/>
      <c r="AP91" s="679"/>
      <c r="AQ91" s="679"/>
      <c r="AR91" s="104"/>
    </row>
    <row r="92" spans="1:44" ht="33.75" customHeight="1">
      <c r="A92" s="475"/>
      <c r="B92" s="7"/>
      <c r="C92" s="1992" t="s">
        <v>704</v>
      </c>
      <c r="D92" s="1996"/>
      <c r="E92" s="1996"/>
      <c r="F92" s="1996"/>
      <c r="G92" s="1996"/>
      <c r="H92" s="1996"/>
      <c r="I92" s="1996"/>
      <c r="J92" s="1996"/>
      <c r="K92" s="679"/>
      <c r="L92" s="679"/>
      <c r="M92" s="679"/>
      <c r="N92" s="679"/>
      <c r="O92" s="679"/>
      <c r="P92" s="679"/>
      <c r="Q92" s="679"/>
      <c r="R92" s="679"/>
      <c r="S92" s="679"/>
      <c r="T92" s="679"/>
      <c r="U92" s="679"/>
      <c r="V92" s="679"/>
      <c r="W92" s="679"/>
      <c r="X92" s="679"/>
      <c r="Y92" s="679"/>
      <c r="Z92" s="679"/>
      <c r="AA92" s="679"/>
      <c r="AB92" s="679"/>
      <c r="AC92" s="679"/>
      <c r="AD92" s="679"/>
      <c r="AE92" s="679"/>
      <c r="AF92" s="679"/>
      <c r="AG92" s="679"/>
      <c r="AH92" s="679"/>
      <c r="AI92" s="679"/>
      <c r="AJ92" s="679"/>
      <c r="AK92" s="679"/>
      <c r="AL92" s="679"/>
      <c r="AM92" s="679"/>
      <c r="AN92" s="679"/>
      <c r="AO92" s="679"/>
      <c r="AP92" s="679"/>
      <c r="AQ92" s="679"/>
      <c r="AR92" s="104"/>
    </row>
    <row r="93" spans="1:44" ht="174.75" customHeight="1">
      <c r="A93" s="475"/>
      <c r="B93" s="7"/>
      <c r="C93" s="2004" t="s">
        <v>705</v>
      </c>
      <c r="D93" s="2004"/>
      <c r="E93" s="2004"/>
      <c r="F93" s="2004"/>
      <c r="G93" s="2004"/>
      <c r="H93" s="2004"/>
      <c r="I93" s="2004"/>
      <c r="J93" s="2004"/>
      <c r="K93" s="679"/>
      <c r="L93" s="679"/>
      <c r="M93" s="679"/>
      <c r="N93" s="679"/>
      <c r="O93" s="679"/>
      <c r="P93" s="679"/>
      <c r="Q93" s="679"/>
      <c r="R93" s="679"/>
      <c r="S93" s="679"/>
      <c r="T93" s="679"/>
      <c r="U93" s="679"/>
      <c r="V93" s="679"/>
      <c r="W93" s="679"/>
      <c r="X93" s="679"/>
      <c r="Y93" s="679"/>
      <c r="Z93" s="679"/>
      <c r="AA93" s="679"/>
      <c r="AB93" s="679"/>
      <c r="AC93" s="679"/>
      <c r="AD93" s="679"/>
      <c r="AE93" s="679"/>
      <c r="AF93" s="679"/>
      <c r="AG93" s="679"/>
      <c r="AH93" s="679"/>
      <c r="AI93" s="679"/>
      <c r="AJ93" s="679"/>
      <c r="AK93" s="679"/>
      <c r="AL93" s="679"/>
      <c r="AM93" s="679"/>
      <c r="AN93" s="679"/>
      <c r="AO93" s="679"/>
      <c r="AP93" s="679"/>
      <c r="AQ93" s="679"/>
      <c r="AR93" s="104"/>
    </row>
    <row r="94" spans="1:44" ht="212.25" customHeight="1">
      <c r="A94" s="475"/>
      <c r="B94" s="7"/>
      <c r="C94" s="2005" t="s">
        <v>706</v>
      </c>
      <c r="D94" s="2005"/>
      <c r="E94" s="2005"/>
      <c r="F94" s="2005"/>
      <c r="G94" s="2005"/>
      <c r="H94" s="2005"/>
      <c r="I94" s="2005"/>
      <c r="J94" s="2005"/>
      <c r="K94" s="679"/>
      <c r="L94" s="679"/>
      <c r="M94" s="679"/>
      <c r="N94" s="679"/>
      <c r="O94" s="679"/>
      <c r="P94" s="679"/>
      <c r="Q94" s="679"/>
      <c r="R94" s="679"/>
      <c r="S94" s="679"/>
      <c r="T94" s="679"/>
      <c r="U94" s="679"/>
      <c r="V94" s="679"/>
      <c r="W94" s="679"/>
      <c r="X94" s="679"/>
      <c r="Y94" s="679"/>
      <c r="Z94" s="679"/>
      <c r="AA94" s="679"/>
      <c r="AB94" s="679"/>
      <c r="AC94" s="679"/>
      <c r="AD94" s="679"/>
      <c r="AE94" s="679"/>
      <c r="AF94" s="679"/>
      <c r="AG94" s="679"/>
      <c r="AH94" s="679"/>
      <c r="AI94" s="679"/>
      <c r="AJ94" s="679"/>
      <c r="AK94" s="679"/>
      <c r="AL94" s="679"/>
      <c r="AM94" s="679"/>
      <c r="AN94" s="679"/>
      <c r="AO94" s="679"/>
      <c r="AP94" s="679"/>
      <c r="AQ94" s="679"/>
      <c r="AR94" s="104"/>
    </row>
    <row r="95" spans="1:44" ht="24.75" customHeight="1">
      <c r="A95" s="475"/>
      <c r="B95" s="7"/>
      <c r="C95" s="163"/>
      <c r="D95" s="164"/>
      <c r="E95" s="164"/>
      <c r="F95" s="164"/>
      <c r="G95" s="164"/>
      <c r="H95" s="164"/>
      <c r="I95" s="164"/>
      <c r="J95" s="164"/>
      <c r="K95" s="679"/>
      <c r="L95" s="679"/>
      <c r="M95" s="679"/>
      <c r="N95" s="679"/>
      <c r="O95" s="679"/>
      <c r="P95" s="679"/>
      <c r="Q95" s="679"/>
      <c r="R95" s="679"/>
      <c r="S95" s="679"/>
      <c r="T95" s="679"/>
      <c r="U95" s="679"/>
      <c r="V95" s="679"/>
      <c r="W95" s="679"/>
      <c r="X95" s="679"/>
      <c r="Y95" s="679"/>
      <c r="Z95" s="679"/>
      <c r="AA95" s="679"/>
      <c r="AB95" s="679"/>
      <c r="AC95" s="679"/>
      <c r="AD95" s="679"/>
      <c r="AE95" s="679"/>
      <c r="AF95" s="679"/>
      <c r="AG95" s="679"/>
      <c r="AH95" s="679"/>
      <c r="AI95" s="679"/>
      <c r="AJ95" s="679"/>
      <c r="AK95" s="679"/>
      <c r="AL95" s="679"/>
      <c r="AM95" s="679"/>
      <c r="AN95" s="679"/>
      <c r="AO95" s="679"/>
      <c r="AP95" s="679"/>
      <c r="AQ95" s="679"/>
      <c r="AR95" s="104"/>
    </row>
    <row r="96" spans="1:44" ht="24" customHeight="1">
      <c r="A96" s="475"/>
      <c r="B96" s="15"/>
      <c r="C96" s="2002" t="s">
        <v>707</v>
      </c>
      <c r="D96" s="2003"/>
      <c r="E96" s="2003"/>
      <c r="F96" s="2003"/>
      <c r="G96" s="2003"/>
      <c r="H96" s="2003"/>
      <c r="I96" s="2003"/>
      <c r="J96" s="2003"/>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6"/>
      <c r="AH96" s="679"/>
      <c r="AI96" s="679"/>
      <c r="AJ96" s="679"/>
      <c r="AK96" s="679"/>
      <c r="AL96" s="679"/>
      <c r="AM96" s="679"/>
      <c r="AN96" s="679"/>
      <c r="AO96" s="679"/>
      <c r="AP96" s="679"/>
      <c r="AQ96" s="679"/>
      <c r="AR96" s="104"/>
    </row>
    <row r="97" spans="1:44" ht="78.75" customHeight="1">
      <c r="A97" s="475"/>
      <c r="B97" s="15"/>
      <c r="C97" s="1993" t="s">
        <v>708</v>
      </c>
      <c r="D97" s="1993"/>
      <c r="E97" s="1993"/>
      <c r="F97" s="1993"/>
      <c r="G97" s="1993"/>
      <c r="H97" s="1993"/>
      <c r="I97" s="1993"/>
      <c r="J97" s="1993"/>
      <c r="K97" s="679"/>
      <c r="L97" s="1543"/>
      <c r="M97" s="1543"/>
      <c r="N97" s="1543"/>
      <c r="O97" s="1543"/>
      <c r="P97" s="96"/>
      <c r="Q97" s="96"/>
      <c r="R97" s="96"/>
      <c r="S97" s="96"/>
      <c r="T97" s="96"/>
      <c r="U97" s="96"/>
      <c r="V97" s="96"/>
      <c r="W97" s="96"/>
      <c r="X97" s="96"/>
      <c r="Y97" s="96"/>
      <c r="Z97" s="96"/>
      <c r="AA97" s="96"/>
      <c r="AB97" s="96"/>
      <c r="AC97" s="96"/>
      <c r="AD97" s="96"/>
      <c r="AE97" s="96"/>
      <c r="AF97" s="96"/>
      <c r="AG97" s="96"/>
      <c r="AH97" s="679"/>
      <c r="AI97" s="679"/>
      <c r="AJ97" s="679"/>
      <c r="AK97" s="679"/>
      <c r="AL97" s="679"/>
      <c r="AM97" s="679"/>
      <c r="AN97" s="679"/>
      <c r="AO97" s="679"/>
      <c r="AP97" s="679"/>
      <c r="AQ97" s="679"/>
      <c r="AR97" s="104"/>
    </row>
    <row r="98" spans="1:44" ht="39" customHeight="1">
      <c r="A98" s="475"/>
      <c r="B98" s="15"/>
      <c r="C98" s="1743" t="s">
        <v>709</v>
      </c>
      <c r="D98" s="1743"/>
      <c r="E98" s="1743"/>
      <c r="F98" s="1743"/>
      <c r="G98" s="1743"/>
      <c r="H98" s="1743"/>
      <c r="I98" s="1743"/>
      <c r="J98" s="1743"/>
      <c r="K98" s="1743"/>
      <c r="L98" s="1743"/>
      <c r="M98" s="1743"/>
      <c r="N98" s="1743"/>
      <c r="O98" s="1743"/>
      <c r="P98" s="215"/>
      <c r="Q98" s="96"/>
      <c r="R98" s="96"/>
      <c r="S98" s="105"/>
      <c r="T98" s="97"/>
      <c r="U98" s="97"/>
      <c r="V98" s="98"/>
      <c r="W98" s="97"/>
      <c r="X98" s="97"/>
      <c r="Y98" s="97"/>
      <c r="Z98" s="98"/>
      <c r="AA98" s="97"/>
      <c r="AB98" s="97"/>
      <c r="AC98" s="98"/>
      <c r="AD98" s="97"/>
      <c r="AE98" s="97"/>
      <c r="AF98" s="97"/>
      <c r="AG98" s="98"/>
      <c r="AH98" s="679"/>
      <c r="AI98" s="679"/>
      <c r="AJ98" s="679"/>
      <c r="AK98" s="679"/>
      <c r="AL98" s="679"/>
      <c r="AM98" s="679"/>
      <c r="AN98" s="679"/>
      <c r="AO98" s="679"/>
      <c r="AP98" s="679"/>
      <c r="AQ98" s="679"/>
      <c r="AR98" s="104"/>
    </row>
    <row r="99" spans="1:44" ht="30" customHeight="1">
      <c r="A99" s="475"/>
      <c r="B99" s="15"/>
      <c r="C99" s="527" t="s">
        <v>50</v>
      </c>
      <c r="D99" s="1723" t="s">
        <v>710</v>
      </c>
      <c r="E99" s="1723"/>
      <c r="F99" s="1723"/>
      <c r="G99" s="1723"/>
      <c r="H99" s="1723" t="s">
        <v>711</v>
      </c>
      <c r="I99" s="1723"/>
      <c r="J99" s="1723"/>
      <c r="K99" s="1723"/>
      <c r="L99" s="1723" t="s">
        <v>712</v>
      </c>
      <c r="M99" s="1723"/>
      <c r="N99" s="1723"/>
      <c r="O99" s="1723"/>
      <c r="P99" s="215"/>
      <c r="Q99" s="96"/>
      <c r="R99" s="96"/>
      <c r="S99" s="106"/>
      <c r="T99" s="99"/>
      <c r="U99" s="99"/>
      <c r="V99" s="100"/>
      <c r="W99" s="99"/>
      <c r="X99" s="99"/>
      <c r="Y99" s="99"/>
      <c r="Z99" s="100"/>
      <c r="AA99" s="101"/>
      <c r="AB99" s="101"/>
      <c r="AC99" s="102"/>
      <c r="AD99" s="101"/>
      <c r="AE99" s="101"/>
      <c r="AF99" s="101"/>
      <c r="AG99" s="102"/>
      <c r="AH99" s="679"/>
      <c r="AI99" s="679"/>
      <c r="AJ99" s="679"/>
      <c r="AK99" s="679"/>
      <c r="AL99" s="679"/>
      <c r="AM99" s="679"/>
      <c r="AN99" s="679"/>
      <c r="AO99" s="679"/>
      <c r="AP99" s="679"/>
      <c r="AQ99" s="679"/>
      <c r="AR99" s="104"/>
    </row>
    <row r="100" spans="1:44" ht="25.5" customHeight="1">
      <c r="A100" s="475"/>
      <c r="B100" s="15"/>
      <c r="C100" s="1545" t="s">
        <v>50</v>
      </c>
      <c r="D100" s="1544">
        <v>2021</v>
      </c>
      <c r="E100" s="1544">
        <v>2022</v>
      </c>
      <c r="F100" s="1544">
        <v>2023</v>
      </c>
      <c r="G100" s="1544">
        <v>2024</v>
      </c>
      <c r="H100" s="1544">
        <v>2021</v>
      </c>
      <c r="I100" s="1544">
        <v>2022</v>
      </c>
      <c r="J100" s="1544">
        <v>2023</v>
      </c>
      <c r="K100" s="1544">
        <v>2024</v>
      </c>
      <c r="L100" s="1544">
        <v>2021</v>
      </c>
      <c r="M100" s="1544">
        <v>2022</v>
      </c>
      <c r="N100" s="1544">
        <v>2023</v>
      </c>
      <c r="O100" s="1544">
        <v>2024</v>
      </c>
      <c r="P100" s="215"/>
      <c r="R100" s="96"/>
      <c r="S100" s="106"/>
      <c r="T100" s="99"/>
      <c r="U100" s="99"/>
      <c r="V100" s="100"/>
      <c r="W100" s="99"/>
      <c r="X100" s="99"/>
      <c r="Y100" s="99"/>
      <c r="Z100" s="100"/>
      <c r="AA100" s="101"/>
      <c r="AB100" s="101"/>
      <c r="AC100" s="102"/>
      <c r="AD100" s="101"/>
      <c r="AE100" s="101"/>
      <c r="AF100" s="101"/>
      <c r="AG100" s="102"/>
      <c r="AH100" s="679"/>
      <c r="AI100" s="679"/>
      <c r="AJ100" s="679"/>
      <c r="AK100" s="679"/>
      <c r="AL100" s="679"/>
      <c r="AM100" s="679"/>
      <c r="AN100" s="679"/>
      <c r="AO100" s="679"/>
      <c r="AP100" s="679"/>
      <c r="AQ100" s="679"/>
      <c r="AR100" s="104"/>
    </row>
    <row r="101" spans="1:44" ht="48.75" customHeight="1">
      <c r="A101" s="475"/>
      <c r="B101" s="15"/>
      <c r="C101" s="667" t="s">
        <v>713</v>
      </c>
      <c r="D101" s="838">
        <v>35.520000000000003</v>
      </c>
      <c r="E101" s="838">
        <v>21.14</v>
      </c>
      <c r="F101" s="838">
        <v>24.08</v>
      </c>
      <c r="G101" s="838">
        <v>9.76</v>
      </c>
      <c r="H101" s="838">
        <v>34.25</v>
      </c>
      <c r="I101" s="838">
        <v>11.53</v>
      </c>
      <c r="J101" s="838">
        <v>14.59</v>
      </c>
      <c r="K101" s="838">
        <v>11.34</v>
      </c>
      <c r="L101" s="838">
        <v>0</v>
      </c>
      <c r="M101" s="838">
        <v>0</v>
      </c>
      <c r="N101" s="838">
        <v>0</v>
      </c>
      <c r="O101" s="811">
        <v>0</v>
      </c>
      <c r="P101" s="215"/>
      <c r="R101" s="96"/>
      <c r="S101" s="106"/>
      <c r="T101" s="99"/>
      <c r="U101" s="99"/>
      <c r="V101" s="100"/>
      <c r="W101" s="99"/>
      <c r="X101" s="99"/>
      <c r="Y101" s="99"/>
      <c r="Z101" s="100"/>
      <c r="AA101" s="101"/>
      <c r="AB101" s="101"/>
      <c r="AC101" s="102"/>
      <c r="AD101" s="101"/>
      <c r="AE101" s="101"/>
      <c r="AF101" s="101"/>
      <c r="AG101" s="102"/>
      <c r="AH101" s="679"/>
      <c r="AI101" s="679"/>
      <c r="AJ101" s="679"/>
      <c r="AK101" s="679"/>
      <c r="AL101" s="679"/>
      <c r="AM101" s="679"/>
      <c r="AN101" s="679"/>
      <c r="AO101" s="679"/>
      <c r="AP101" s="679"/>
      <c r="AQ101" s="679"/>
      <c r="AR101" s="104"/>
    </row>
    <row r="102" spans="1:44" ht="35.25" customHeight="1">
      <c r="A102" s="475"/>
      <c r="B102" s="15"/>
      <c r="C102" s="705" t="s">
        <v>714</v>
      </c>
      <c r="D102" s="839">
        <v>28.75</v>
      </c>
      <c r="E102" s="839">
        <v>37.82</v>
      </c>
      <c r="F102" s="839">
        <v>47.6</v>
      </c>
      <c r="G102" s="839">
        <v>40.950000000000003</v>
      </c>
      <c r="H102" s="839">
        <v>12.92</v>
      </c>
      <c r="I102" s="839">
        <v>12.63</v>
      </c>
      <c r="J102" s="839">
        <v>14.45</v>
      </c>
      <c r="K102" s="839">
        <v>10.48</v>
      </c>
      <c r="L102" s="839">
        <v>0</v>
      </c>
      <c r="M102" s="839">
        <v>0</v>
      </c>
      <c r="N102" s="839">
        <v>0</v>
      </c>
      <c r="O102" s="815">
        <v>0</v>
      </c>
      <c r="P102" s="546"/>
      <c r="R102" s="96"/>
      <c r="S102" s="106"/>
      <c r="T102" s="99"/>
      <c r="U102" s="99"/>
      <c r="V102" s="100"/>
      <c r="W102" s="99"/>
      <c r="X102" s="99"/>
      <c r="Y102" s="99"/>
      <c r="Z102" s="100"/>
      <c r="AA102" s="101"/>
      <c r="AB102" s="101"/>
      <c r="AC102" s="102"/>
      <c r="AD102" s="101"/>
      <c r="AE102" s="101"/>
      <c r="AF102" s="101"/>
      <c r="AG102" s="102"/>
      <c r="AH102" s="679"/>
      <c r="AI102" s="679"/>
      <c r="AJ102" s="679"/>
      <c r="AK102" s="679"/>
      <c r="AL102" s="679"/>
      <c r="AM102" s="679"/>
      <c r="AN102" s="679"/>
      <c r="AO102" s="679"/>
      <c r="AP102" s="679"/>
      <c r="AQ102" s="679"/>
      <c r="AR102" s="104"/>
    </row>
    <row r="103" spans="1:44" ht="35.25" customHeight="1">
      <c r="A103" s="475"/>
      <c r="B103" s="15"/>
      <c r="C103" s="667" t="s">
        <v>715</v>
      </c>
      <c r="D103" s="838">
        <v>43.13</v>
      </c>
      <c r="E103" s="838">
        <v>35.86</v>
      </c>
      <c r="F103" s="838">
        <v>61</v>
      </c>
      <c r="G103" s="838">
        <v>43</v>
      </c>
      <c r="H103" s="838">
        <v>35.65</v>
      </c>
      <c r="I103" s="838">
        <v>9.58</v>
      </c>
      <c r="J103" s="838">
        <v>17.7</v>
      </c>
      <c r="K103" s="838">
        <v>11.06</v>
      </c>
      <c r="L103" s="838">
        <v>1.4</v>
      </c>
      <c r="M103" s="838">
        <v>18.2</v>
      </c>
      <c r="N103" s="838">
        <v>1.56</v>
      </c>
      <c r="O103" s="815">
        <v>0</v>
      </c>
      <c r="P103" s="546"/>
      <c r="R103" s="96"/>
      <c r="S103" s="106"/>
      <c r="T103" s="99"/>
      <c r="U103" s="99"/>
      <c r="V103" s="100"/>
      <c r="W103" s="99"/>
      <c r="X103" s="99"/>
      <c r="Y103" s="99"/>
      <c r="Z103" s="100"/>
      <c r="AA103" s="101"/>
      <c r="AB103" s="101"/>
      <c r="AC103" s="102"/>
      <c r="AD103" s="101"/>
      <c r="AE103" s="101"/>
      <c r="AF103" s="101"/>
      <c r="AG103" s="102"/>
      <c r="AH103" s="679"/>
      <c r="AI103" s="679"/>
      <c r="AJ103" s="679"/>
      <c r="AK103" s="679"/>
      <c r="AL103" s="679"/>
      <c r="AM103" s="679"/>
      <c r="AN103" s="679"/>
      <c r="AO103" s="679"/>
      <c r="AP103" s="679"/>
      <c r="AQ103" s="679"/>
      <c r="AR103" s="104"/>
    </row>
    <row r="104" spans="1:44" ht="47.25" customHeight="1">
      <c r="A104" s="475"/>
      <c r="B104" s="15"/>
      <c r="C104" s="708" t="s">
        <v>716</v>
      </c>
      <c r="D104" s="839">
        <v>21.14</v>
      </c>
      <c r="E104" s="839">
        <v>24.08</v>
      </c>
      <c r="F104" s="839">
        <v>9.76</v>
      </c>
      <c r="G104" s="839">
        <v>7.75</v>
      </c>
      <c r="H104" s="839">
        <v>11.53</v>
      </c>
      <c r="I104" s="839">
        <v>14.58</v>
      </c>
      <c r="J104" s="839">
        <v>11.34</v>
      </c>
      <c r="K104" s="839">
        <v>10.76</v>
      </c>
      <c r="L104" s="839">
        <v>0</v>
      </c>
      <c r="M104" s="839">
        <v>0</v>
      </c>
      <c r="N104" s="839">
        <v>0</v>
      </c>
      <c r="O104" s="815">
        <v>0</v>
      </c>
      <c r="P104" s="547"/>
      <c r="R104" s="96"/>
      <c r="S104" s="106"/>
      <c r="T104" s="99"/>
      <c r="U104" s="99"/>
      <c r="V104" s="100"/>
      <c r="W104" s="99"/>
      <c r="X104" s="99"/>
      <c r="Y104" s="99"/>
      <c r="Z104" s="100"/>
      <c r="AA104" s="101"/>
      <c r="AB104" s="101"/>
      <c r="AC104" s="102"/>
      <c r="AD104" s="101"/>
      <c r="AE104" s="101"/>
      <c r="AF104" s="101"/>
      <c r="AG104" s="102"/>
      <c r="AH104" s="679"/>
      <c r="AI104" s="679"/>
      <c r="AJ104" s="679"/>
      <c r="AK104" s="679"/>
      <c r="AL104" s="679"/>
      <c r="AM104" s="679"/>
      <c r="AN104" s="679"/>
      <c r="AO104" s="679"/>
      <c r="AP104" s="679"/>
      <c r="AQ104" s="679"/>
      <c r="AR104" s="104"/>
    </row>
    <row r="105" spans="1:44" ht="36.75" customHeight="1">
      <c r="A105" s="476"/>
      <c r="B105" s="15"/>
      <c r="C105" s="2009" t="s">
        <v>717</v>
      </c>
      <c r="D105" s="2010"/>
      <c r="E105" s="2010"/>
      <c r="F105" s="2010"/>
      <c r="G105" s="2010"/>
      <c r="H105" s="2011"/>
      <c r="I105" s="2011"/>
      <c r="J105" s="2011"/>
      <c r="K105" s="2011"/>
      <c r="L105" s="2010"/>
      <c r="M105" s="679"/>
      <c r="N105" s="679"/>
      <c r="O105" s="679"/>
      <c r="P105" s="679"/>
      <c r="Q105" s="679"/>
      <c r="R105" s="679"/>
      <c r="S105" s="679"/>
      <c r="T105" s="679"/>
      <c r="U105" s="679"/>
      <c r="V105" s="679"/>
      <c r="W105" s="679"/>
      <c r="X105" s="679"/>
      <c r="Y105" s="679"/>
      <c r="Z105" s="679"/>
      <c r="AA105" s="679"/>
      <c r="AB105" s="679"/>
      <c r="AC105" s="679"/>
      <c r="AD105" s="679"/>
      <c r="AE105" s="679"/>
      <c r="AF105" s="679"/>
      <c r="AG105" s="679"/>
      <c r="AH105" s="679"/>
      <c r="AI105" s="679"/>
      <c r="AJ105" s="679"/>
      <c r="AK105" s="679"/>
      <c r="AL105" s="679"/>
      <c r="AM105" s="679"/>
      <c r="AN105" s="679"/>
      <c r="AO105" s="679"/>
      <c r="AP105" s="679"/>
      <c r="AQ105" s="679"/>
      <c r="AR105" s="104"/>
    </row>
    <row r="106" spans="1:44" ht="24.75" customHeight="1">
      <c r="A106" s="476"/>
      <c r="B106" s="15"/>
      <c r="C106" s="548"/>
      <c r="D106" s="548"/>
      <c r="E106" s="548"/>
      <c r="F106" s="548"/>
      <c r="G106" s="548"/>
      <c r="H106" s="548"/>
      <c r="I106" s="548"/>
      <c r="J106" s="548"/>
      <c r="K106" s="548"/>
      <c r="L106" s="548"/>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104"/>
    </row>
    <row r="107" spans="1:44" ht="34.5" customHeight="1">
      <c r="A107" s="476"/>
      <c r="B107" s="15"/>
      <c r="C107" s="2006" t="s">
        <v>718</v>
      </c>
      <c r="D107" s="2007"/>
      <c r="E107" s="2007"/>
      <c r="F107" s="2007"/>
      <c r="G107" s="2007"/>
      <c r="H107" s="2007"/>
      <c r="I107" s="2007"/>
      <c r="J107" s="2007"/>
      <c r="K107" s="2007"/>
      <c r="L107" s="2007"/>
      <c r="M107" s="2007"/>
      <c r="N107" s="2007"/>
      <c r="O107" s="2007"/>
      <c r="P107" s="2007"/>
      <c r="Q107" s="2007"/>
      <c r="R107" s="2007"/>
      <c r="S107" s="2007"/>
      <c r="T107" s="2007"/>
      <c r="U107" s="2007"/>
      <c r="V107" s="2007"/>
      <c r="W107" s="2007"/>
      <c r="X107" s="2007"/>
      <c r="Y107" s="2007"/>
      <c r="Z107" s="2007"/>
      <c r="AA107" s="2007"/>
      <c r="AB107" s="2007"/>
      <c r="AC107" s="2007"/>
      <c r="AD107" s="2007"/>
      <c r="AE107" s="2007"/>
      <c r="AF107" s="2007"/>
      <c r="AG107" s="2008"/>
      <c r="AH107" s="679"/>
      <c r="AI107" s="679"/>
      <c r="AJ107" s="679"/>
      <c r="AK107" s="679"/>
      <c r="AL107" s="679"/>
      <c r="AM107" s="679"/>
      <c r="AN107" s="679"/>
      <c r="AO107" s="679"/>
      <c r="AP107" s="679"/>
      <c r="AQ107" s="679"/>
      <c r="AR107" s="104"/>
    </row>
    <row r="108" spans="1:44" s="126" customFormat="1" ht="112.5" customHeight="1">
      <c r="A108" s="532"/>
      <c r="B108" s="666"/>
      <c r="C108" s="2012" t="s">
        <v>719</v>
      </c>
      <c r="D108" s="2012"/>
      <c r="E108" s="2012"/>
      <c r="F108" s="2012"/>
      <c r="G108" s="2012"/>
      <c r="H108" s="2012"/>
      <c r="I108" s="2012"/>
      <c r="J108" s="2012"/>
      <c r="K108" s="2012"/>
      <c r="L108" s="2012"/>
      <c r="M108" s="2012"/>
      <c r="N108" s="2012"/>
      <c r="O108" s="2012"/>
      <c r="P108" s="667"/>
      <c r="Q108" s="667"/>
      <c r="R108" s="667"/>
      <c r="S108" s="667"/>
      <c r="T108" s="667"/>
      <c r="U108" s="667"/>
      <c r="V108" s="667"/>
      <c r="W108" s="667"/>
      <c r="X108" s="667"/>
      <c r="Y108" s="667"/>
      <c r="Z108" s="667"/>
      <c r="AA108" s="667"/>
      <c r="AB108" s="667"/>
      <c r="AC108" s="667"/>
      <c r="AD108" s="667"/>
      <c r="AE108" s="667"/>
      <c r="AF108" s="667"/>
      <c r="AG108" s="667"/>
      <c r="AH108" s="667"/>
      <c r="AI108" s="667"/>
      <c r="AJ108" s="667"/>
      <c r="AK108" s="667"/>
      <c r="AL108" s="667"/>
      <c r="AM108" s="667"/>
      <c r="AN108" s="667"/>
      <c r="AO108" s="667"/>
      <c r="AP108" s="667"/>
      <c r="AQ108" s="667"/>
      <c r="AR108" s="668"/>
    </row>
    <row r="109" spans="1:44" ht="21.75" customHeight="1">
      <c r="A109" s="532"/>
    </row>
  </sheetData>
  <sheetProtection algorithmName="SHA-512" hashValue="gqA//q2s50LKG1H3Nwiag6hR0zysZ6knLOpzTHq2yPA7caJ36Nq3HccdJT7H3tYdvQSvlJySS1lXep/ihLWXxQ==" saltValue="V+6aRnGb8opw1Y+zYBQDKA==" spinCount="100000" sheet="1" objects="1" scenarios="1" formatRows="0"/>
  <mergeCells count="70">
    <mergeCell ref="M28:N29"/>
    <mergeCell ref="D27:I27"/>
    <mergeCell ref="C8:C9"/>
    <mergeCell ref="D8:I9"/>
    <mergeCell ref="J8:J9"/>
    <mergeCell ref="L13:O13"/>
    <mergeCell ref="D28:I28"/>
    <mergeCell ref="D29:I29"/>
    <mergeCell ref="D6:I6"/>
    <mergeCell ref="D22:I22"/>
    <mergeCell ref="D23:I23"/>
    <mergeCell ref="D24:I24"/>
    <mergeCell ref="C26:J26"/>
    <mergeCell ref="C11:J11"/>
    <mergeCell ref="D12:I12"/>
    <mergeCell ref="D13:I13"/>
    <mergeCell ref="D14:I14"/>
    <mergeCell ref="D15:I16"/>
    <mergeCell ref="C15:C16"/>
    <mergeCell ref="J15:J16"/>
    <mergeCell ref="C60:J60"/>
    <mergeCell ref="C61:J61"/>
    <mergeCell ref="H83:H84"/>
    <mergeCell ref="C87:F87"/>
    <mergeCell ref="G87:J87"/>
    <mergeCell ref="C80:G80"/>
    <mergeCell ref="D81:E81"/>
    <mergeCell ref="F81:G81"/>
    <mergeCell ref="C62:J62"/>
    <mergeCell ref="C64:G64"/>
    <mergeCell ref="H64:K64"/>
    <mergeCell ref="C107:AG107"/>
    <mergeCell ref="L99:O99"/>
    <mergeCell ref="C98:O98"/>
    <mergeCell ref="C105:L105"/>
    <mergeCell ref="C108:O108"/>
    <mergeCell ref="C97:J97"/>
    <mergeCell ref="D99:G99"/>
    <mergeCell ref="H99:K99"/>
    <mergeCell ref="C96:J96"/>
    <mergeCell ref="C93:J93"/>
    <mergeCell ref="C94:J94"/>
    <mergeCell ref="C92:J92"/>
    <mergeCell ref="C90:J90"/>
    <mergeCell ref="C2:AG2"/>
    <mergeCell ref="D17:I17"/>
    <mergeCell ref="C19:J19"/>
    <mergeCell ref="D20:I20"/>
    <mergeCell ref="D21:I21"/>
    <mergeCell ref="C4:J4"/>
    <mergeCell ref="D5:I5"/>
    <mergeCell ref="D7:I7"/>
    <mergeCell ref="C35:J35"/>
    <mergeCell ref="C38:J38"/>
    <mergeCell ref="C41:J41"/>
    <mergeCell ref="C33:J33"/>
    <mergeCell ref="C34:J34"/>
    <mergeCell ref="C39:J39"/>
    <mergeCell ref="D30:I30"/>
    <mergeCell ref="C32:G32"/>
    <mergeCell ref="C42:J42"/>
    <mergeCell ref="C40:J40"/>
    <mergeCell ref="C55:J55"/>
    <mergeCell ref="C59:J59"/>
    <mergeCell ref="C57:J57"/>
    <mergeCell ref="C58:J58"/>
    <mergeCell ref="C43:J43"/>
    <mergeCell ref="C52:F52"/>
    <mergeCell ref="C45:E45"/>
    <mergeCell ref="C54:G54"/>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33EAAF0D933BD439F4280D29913C262" ma:contentTypeVersion="12" ma:contentTypeDescription="Crie um novo documento." ma:contentTypeScope="" ma:versionID="b8044a920d923478c6e8393f9533d9c4">
  <xsd:schema xmlns:xsd="http://www.w3.org/2001/XMLSchema" xmlns:xs="http://www.w3.org/2001/XMLSchema" xmlns:p="http://schemas.microsoft.com/office/2006/metadata/properties" xmlns:ns2="c4c2f216-4b11-4d99-b8ff-76a804691424" xmlns:ns3="fff90172-1294-4123-a8c9-a9f94c5b24ab" targetNamespace="http://schemas.microsoft.com/office/2006/metadata/properties" ma:root="true" ma:fieldsID="f9cf50328f42773bbc587a27a0d4ef90" ns2:_="" ns3:_="">
    <xsd:import namespace="c4c2f216-4b11-4d99-b8ff-76a804691424"/>
    <xsd:import namespace="fff90172-1294-4123-a8c9-a9f94c5b2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f216-4b11-4d99-b8ff-76a804691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3a177a3f-a282-46a4-a36e-c8c89ca2b67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f90172-1294-4123-a8c9-a9f94c5b24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03e56c-db45-496d-b5eb-ab60b6615e6b}" ma:internalName="TaxCatchAll" ma:showField="CatchAllData" ma:web="fff90172-1294-4123-a8c9-a9f94c5b2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f90172-1294-4123-a8c9-a9f94c5b24ab" xsi:nil="true"/>
    <lcf76f155ced4ddcb4097134ff3c332f xmlns="c4c2f216-4b11-4d99-b8ff-76a8046914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8229B6-BFAF-4DF0-9225-27C20088A6A9}">
  <ds:schemaRefs>
    <ds:schemaRef ds:uri="http://schemas.microsoft.com/sharepoint/v3/contenttype/forms"/>
  </ds:schemaRefs>
</ds:datastoreItem>
</file>

<file path=customXml/itemProps2.xml><?xml version="1.0" encoding="utf-8"?>
<ds:datastoreItem xmlns:ds="http://schemas.openxmlformats.org/officeDocument/2006/customXml" ds:itemID="{E84BA9B4-BBDC-4EEE-BD77-CBD48BDAE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c2f216-4b11-4d99-b8ff-76a804691424"/>
    <ds:schemaRef ds:uri="fff90172-1294-4123-a8c9-a9f94c5b2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D3DA0E-1C38-4B8A-A824-DB52FD72E7D0}">
  <ds:schemaRefs>
    <ds:schemaRef ds:uri="http://schemas.microsoft.com/office/2006/metadata/properties"/>
    <ds:schemaRef ds:uri="http://schemas.microsoft.com/office/infopath/2007/PartnerControls"/>
    <ds:schemaRef ds:uri="fff90172-1294-4123-a8c9-a9f94c5b24ab"/>
    <ds:schemaRef ds:uri="c4c2f216-4b11-4d99-b8ff-76a804691424"/>
  </ds:schemaRefs>
</ds:datastoreItem>
</file>

<file path=docMetadata/LabelInfo.xml><?xml version="1.0" encoding="utf-8"?>
<clbl:labelList xmlns:clbl="http://schemas.microsoft.com/office/2020/mipLabelMetadata">
  <clbl:label id="{93d9a9d5-f325-4808-83f1-8973a17e74d1}" enabled="1" method="Privileged" siteId="{49158df8-04df-4db2-a1ae-ee3949ca3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CONTENTS</vt:lpstr>
      <vt:lpstr>MATERIALITY</vt:lpstr>
      <vt:lpstr>EMPLOYEES</vt:lpstr>
      <vt:lpstr>HEALTH, SAFETY AND WELL-BEING</vt:lpstr>
      <vt:lpstr>SOCIAL LEGACY</vt:lpstr>
      <vt:lpstr>HUMAN RIGHTS</vt:lpstr>
      <vt:lpstr>CLIMATE CHANGE</vt:lpstr>
      <vt:lpstr>RENEWABLE ENERGY &amp; EFFICIENCY</vt:lpstr>
      <vt:lpstr>BIODIVER. AND ECOS. SERV.</vt:lpstr>
      <vt:lpstr>WATER RESOURCES </vt:lpstr>
      <vt:lpstr>WASTE AND CO-PRODUCTS</vt:lpstr>
      <vt:lpstr>DAM MANAGEMENT</vt:lpstr>
      <vt:lpstr>CIRCULAR ALUMINUM</vt:lpstr>
      <vt:lpstr>SUSTAINABLE VALUE CHAIN</vt:lpstr>
      <vt:lpstr>INNOVATION &amp; TECHNOLOGY</vt:lpstr>
      <vt:lpstr>POLICY INFLUENCE</vt:lpstr>
      <vt:lpstr>CORPORATE 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Giuliana Bellegarde</dc:creator>
  <cp:keywords/>
  <dc:description/>
  <cp:lastModifiedBy>Bruna Orlandi Bicalho</cp:lastModifiedBy>
  <cp:revision/>
  <dcterms:created xsi:type="dcterms:W3CDTF">2025-02-04T18:21:03Z</dcterms:created>
  <dcterms:modified xsi:type="dcterms:W3CDTF">2026-04-22T19:30:49Z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0x010100D33EAAF0D933BD439F4280D29913C262</vt:lpwstr>
  </property>
  <property fmtid="{D5CDD505-2E9C-101B-9397-08002B2CF9AE}" pid="3" name="MediaServiceImageTags">
    <vt:lpwstr/>
  </property>
</Properties>
</file>